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тартовий" sheetId="1" r:id="rId1"/>
    <sheet name="особистий" sheetId="2" r:id="rId2"/>
    <sheet name="Загальний" sheetId="3" r:id="rId3"/>
    <sheet name="фінішний" sheetId="4" r:id="rId4"/>
  </sheets>
  <definedNames>
    <definedName name="_GoBack" localSheetId="0">'стартовий'!$B$40</definedName>
    <definedName name="_xlnm.Print_Area" localSheetId="2">'Загальний'!$A$1:$I$30</definedName>
    <definedName name="_xlnm.Print_Area" localSheetId="1">'особистий'!$A$1:$L$163</definedName>
    <definedName name="_xlnm.Print_Area" localSheetId="0">'стартовий'!$A$1:$F$95</definedName>
  </definedNames>
  <calcPr fullCalcOnLoad="1"/>
</workbook>
</file>

<file path=xl/sharedStrings.xml><?xml version="1.0" encoding="utf-8"?>
<sst xmlns="http://schemas.openxmlformats.org/spreadsheetml/2006/main" count="1040" uniqueCount="223">
  <si>
    <t>Прізвище, ім’я</t>
  </si>
  <si>
    <t>Школа</t>
  </si>
  <si>
    <t>Стартовий протокол</t>
  </si>
  <si>
    <t>Ч15</t>
  </si>
  <si>
    <t>Ж15</t>
  </si>
  <si>
    <t>Ч12</t>
  </si>
  <si>
    <t>Ж12</t>
  </si>
  <si>
    <t>Змагання з спортивного орієнтування</t>
  </si>
  <si>
    <t>Фінішний протокол</t>
  </si>
  <si>
    <t>Група Ж 12</t>
  </si>
  <si>
    <t>№ п/п</t>
  </si>
  <si>
    <t>Навчальний заклад</t>
  </si>
  <si>
    <t xml:space="preserve">Резуль-тат </t>
  </si>
  <si>
    <t>Фініш</t>
  </si>
  <si>
    <t>Старт</t>
  </si>
  <si>
    <t>Група Ч 15</t>
  </si>
  <si>
    <t>Роз-ряд</t>
  </si>
  <si>
    <t>Група Ж 15</t>
  </si>
  <si>
    <t>Група Ч 12</t>
  </si>
  <si>
    <t>Викон. розряд</t>
  </si>
  <si>
    <t>Місце</t>
  </si>
  <si>
    <t>Ранг</t>
  </si>
  <si>
    <t>ЗОШ № 12</t>
  </si>
  <si>
    <t>ЗОШ № 11</t>
  </si>
  <si>
    <t>ЗОШ № 2</t>
  </si>
  <si>
    <t>СЗОШ № 5</t>
  </si>
  <si>
    <t>ЗОШ № 6</t>
  </si>
  <si>
    <t>ЗОШ № 7</t>
  </si>
  <si>
    <t>НВК № 8</t>
  </si>
  <si>
    <t>НВК № 9</t>
  </si>
  <si>
    <t>НВК № 13</t>
  </si>
  <si>
    <t>ЗОШ № 15</t>
  </si>
  <si>
    <t>НВК № 16</t>
  </si>
  <si>
    <t>НВК № 17</t>
  </si>
  <si>
    <t>ЗОШ № 10</t>
  </si>
  <si>
    <t>СЗОШ №5</t>
  </si>
  <si>
    <t>Ч 15</t>
  </si>
  <si>
    <t>Ж 15</t>
  </si>
  <si>
    <t>Ч 12</t>
  </si>
  <si>
    <t>Ж 12</t>
  </si>
  <si>
    <t>Відн. резул.</t>
  </si>
  <si>
    <t>Ба-ли</t>
  </si>
  <si>
    <t>Навчальн. заклад</t>
  </si>
  <si>
    <t xml:space="preserve">Міс-це </t>
  </si>
  <si>
    <t>Загальний протокол</t>
  </si>
  <si>
    <t xml:space="preserve">Сума балів </t>
  </si>
  <si>
    <t>Головний суддя</t>
  </si>
  <si>
    <t>Атаманюк Т.П.</t>
  </si>
  <si>
    <t>Головний секретар</t>
  </si>
  <si>
    <t>Змагання зі спортивного орієнтування</t>
  </si>
  <si>
    <t>СЗОШ №1</t>
  </si>
  <si>
    <t>НВК № 3</t>
  </si>
  <si>
    <t>Ліцей</t>
  </si>
  <si>
    <t>спец.інтернат</t>
  </si>
  <si>
    <t>Савицька Олександра</t>
  </si>
  <si>
    <t>ЗОШ № 1</t>
  </si>
  <si>
    <t>ліцей</t>
  </si>
  <si>
    <t>спец інтер.</t>
  </si>
  <si>
    <t>ЗОШ №2</t>
  </si>
  <si>
    <t>НВК №9</t>
  </si>
  <si>
    <t>ЗОШ №12</t>
  </si>
  <si>
    <t>НВК №17</t>
  </si>
  <si>
    <t>НВК №8</t>
  </si>
  <si>
    <t>ЗОШ №11</t>
  </si>
  <si>
    <t>НВК №3</t>
  </si>
  <si>
    <t>спец. інтер</t>
  </si>
  <si>
    <t>спец. інтер.</t>
  </si>
  <si>
    <t>НВК №13</t>
  </si>
  <si>
    <t>ЗОШ №1</t>
  </si>
  <si>
    <t>ЗОШ №7</t>
  </si>
  <si>
    <t>НВК № 14</t>
  </si>
  <si>
    <t>НВК №14</t>
  </si>
  <si>
    <t>Цимбалюк Христина</t>
  </si>
  <si>
    <t>Якубовський Денис</t>
  </si>
  <si>
    <t>Вовшко Анна</t>
  </si>
  <si>
    <t>Стояновський Максим</t>
  </si>
  <si>
    <t>Білий Любомир</t>
  </si>
  <si>
    <t>Боднар Вікторія</t>
  </si>
  <si>
    <t>Туніцька Марія</t>
  </si>
  <si>
    <t>Новіцький Владислав</t>
  </si>
  <si>
    <t>"Славутинка"</t>
  </si>
  <si>
    <t>Буняк Олена</t>
  </si>
  <si>
    <t>Коваль Назар</t>
  </si>
  <si>
    <t>Шевцов Іван</t>
  </si>
  <si>
    <t>Марчишина Ірина</t>
  </si>
  <si>
    <t>Доротюк Максим</t>
  </si>
  <si>
    <t>Панчук Максим</t>
  </si>
  <si>
    <t>Ткаченко Артур</t>
  </si>
  <si>
    <t>Міщенко Кирил</t>
  </si>
  <si>
    <t>Абрамова Мар’яна</t>
  </si>
  <si>
    <t>Інт."Славутинка"</t>
  </si>
  <si>
    <t>ІІІю</t>
  </si>
  <si>
    <t>Білоконний Денис</t>
  </si>
  <si>
    <t>Суховий Микита</t>
  </si>
  <si>
    <t>Мойсєєва Тетяна</t>
  </si>
  <si>
    <t>Лукашів Катерина</t>
  </si>
  <si>
    <t>Стефура Юрий</t>
  </si>
  <si>
    <t>Матвійчук Олег</t>
  </si>
  <si>
    <t>Бурбенко Олександра</t>
  </si>
  <si>
    <t>Покотило Катерина</t>
  </si>
  <si>
    <t>Тарасенко Ярослав</t>
  </si>
  <si>
    <t>Грамчук Юліан</t>
  </si>
  <si>
    <t>Кирилюк Каріна</t>
  </si>
  <si>
    <t>Малишевська Тетяна</t>
  </si>
  <si>
    <t>Баблюк Нікіта</t>
  </si>
  <si>
    <t>Скринський Андрій</t>
  </si>
  <si>
    <t>Лисюк Любов</t>
  </si>
  <si>
    <t>Гайдамащук Юлія</t>
  </si>
  <si>
    <t>Козак борис</t>
  </si>
  <si>
    <t>Микитюк Артур</t>
  </si>
  <si>
    <t>Самборська Ліза</t>
  </si>
  <si>
    <t>Черневич Марічка</t>
  </si>
  <si>
    <t>Беркута Данило</t>
  </si>
  <si>
    <t>Грималюк Владислав</t>
  </si>
  <si>
    <t>Аносова Катерина</t>
  </si>
  <si>
    <t>Качуровська Тетяна</t>
  </si>
  <si>
    <t>Янюк Назар</t>
  </si>
  <si>
    <t>Галюк Максим</t>
  </si>
  <si>
    <t>Єлісеєва Поліна</t>
  </si>
  <si>
    <t>Городинська Юлія</t>
  </si>
  <si>
    <t>Шупарська Вероніка</t>
  </si>
  <si>
    <t>Свенський Ілля</t>
  </si>
  <si>
    <t>Кориткін Нікіта</t>
  </si>
  <si>
    <t>Ткач Анастасія</t>
  </si>
  <si>
    <t>Колотисіна Марія</t>
  </si>
  <si>
    <t>Федоренко Дмитро</t>
  </si>
  <si>
    <t>Нашемпа Єллизавета</t>
  </si>
  <si>
    <t>Росквас Ангеліна</t>
  </si>
  <si>
    <t>Поліщук Влад</t>
  </si>
  <si>
    <t>Кривко Ярослав</t>
  </si>
  <si>
    <t>Комарніцька Віталіна</t>
  </si>
  <si>
    <t>Горобець Наталія</t>
  </si>
  <si>
    <t>Берека Ксенія</t>
  </si>
  <si>
    <t>Горяніна Катерина</t>
  </si>
  <si>
    <t>Тимовський Влад</t>
  </si>
  <si>
    <t>П'єцух Юрій </t>
  </si>
  <si>
    <t>Ветрова Дарія</t>
  </si>
  <si>
    <t>Лень Сергій</t>
  </si>
  <si>
    <t>Слічний Сергій</t>
  </si>
  <si>
    <t>Кіняк Надія</t>
  </si>
  <si>
    <t>Вишневська Юлія</t>
  </si>
  <si>
    <t>Кулявий Михайло</t>
  </si>
  <si>
    <t>Куца Анастасія</t>
  </si>
  <si>
    <t>Михайлюк Марія</t>
  </si>
  <si>
    <t>Бурдинюк Іван</t>
  </si>
  <si>
    <t>Бобійчук Михайло</t>
  </si>
  <si>
    <t>Олінкевич Валерія</t>
  </si>
  <si>
    <t>Мироненко Анна</t>
  </si>
  <si>
    <t>Пасічник Ілля</t>
  </si>
  <si>
    <t>Церпиж Олег</t>
  </si>
  <si>
    <t>Бортнікова Даша</t>
  </si>
  <si>
    <t>Бочорнікова Настя</t>
  </si>
  <si>
    <t>Нароцький Давид</t>
  </si>
  <si>
    <t>Побережний Олександр</t>
  </si>
  <si>
    <t>Печенюк Дарія</t>
  </si>
  <si>
    <t>Юрчук Марина</t>
  </si>
  <si>
    <t>Маліновський Олексій</t>
  </si>
  <si>
    <t>Адамчук Роман</t>
  </si>
  <si>
    <t>Лівінець Руслана</t>
  </si>
  <si>
    <t>Лубко Д</t>
  </si>
  <si>
    <t>Сушицький О</t>
  </si>
  <si>
    <t>Муляр К</t>
  </si>
  <si>
    <t>Поцулко Єлизавета</t>
  </si>
  <si>
    <t>Попов Р</t>
  </si>
  <si>
    <t>Кувіла Б</t>
  </si>
  <si>
    <t>Гаменяк Ю</t>
  </si>
  <si>
    <t>Голмілко Д</t>
  </si>
  <si>
    <t>Шимко Ілля</t>
  </si>
  <si>
    <t>Шевцов Олексій</t>
  </si>
  <si>
    <t>Гожа Дар’я</t>
  </si>
  <si>
    <t>Циганюк Богдана</t>
  </si>
  <si>
    <t>Слободян Артем</t>
  </si>
  <si>
    <t>Храпан Валерія</t>
  </si>
  <si>
    <t>Чиколаєва Єлизавета</t>
  </si>
  <si>
    <t>Сіркізюк Ілля</t>
  </si>
  <si>
    <t>Чесноковський Віталій</t>
  </si>
  <si>
    <t>Домбровська Вероніка</t>
  </si>
  <si>
    <t>Касаткін Іван</t>
  </si>
  <si>
    <t>Стрельбіцький Артем</t>
  </si>
  <si>
    <t>Сімінюк Ангеліна</t>
  </si>
  <si>
    <t>Коваль Радміла</t>
  </si>
  <si>
    <t>Пономаренко Дмитро</t>
  </si>
  <si>
    <t>Завацький Нікіта</t>
  </si>
  <si>
    <t>Шелест Регіна</t>
  </si>
  <si>
    <t>Пасічко Олександра</t>
  </si>
  <si>
    <t>Тислюк Михайло</t>
  </si>
  <si>
    <t>Бакушина Марина</t>
  </si>
  <si>
    <t>Колодяжна Марина</t>
  </si>
  <si>
    <t>Томін Руслан</t>
  </si>
  <si>
    <t>Сопілко Олександр</t>
  </si>
  <si>
    <t>Римарчук Валерія</t>
  </si>
  <si>
    <t>Погомій Валентина</t>
  </si>
  <si>
    <t>Цішковський Максим</t>
  </si>
  <si>
    <t>Саінчук Назар</t>
  </si>
  <si>
    <t>Островська Олександра</t>
  </si>
  <si>
    <t>Дячок Каріна</t>
  </si>
  <si>
    <t>Гуменюк Андрій</t>
  </si>
  <si>
    <t>Бабій Тетяна</t>
  </si>
  <si>
    <t>Позашкільне Навчально-виховне об’єднання</t>
  </si>
  <si>
    <t>Шкільна туріада 2016-2017 н.р.</t>
  </si>
  <si>
    <t>Цимбалюк Олег</t>
  </si>
  <si>
    <t>Середюк Валентин</t>
  </si>
  <si>
    <t>Козак Борис</t>
  </si>
  <si>
    <t>зняття</t>
  </si>
  <si>
    <t>Шевчук Сергій</t>
  </si>
  <si>
    <t>Хомов Валентин</t>
  </si>
  <si>
    <t>Лісрвий Павло</t>
  </si>
  <si>
    <t>*</t>
  </si>
  <si>
    <t>Чесановська Катерина</t>
  </si>
  <si>
    <t>Ольхова Інна</t>
  </si>
  <si>
    <t>Дудко</t>
  </si>
  <si>
    <t>Горбатюк Володимир</t>
  </si>
  <si>
    <t>Дзісяк Ярослав</t>
  </si>
  <si>
    <t>Кувіла Богдан</t>
  </si>
  <si>
    <t>Андріяшко</t>
  </si>
  <si>
    <t>Довгань Єва</t>
  </si>
  <si>
    <t>Корнійчук Олександра</t>
  </si>
  <si>
    <t>Мельник Д</t>
  </si>
  <si>
    <t>Білінська Юлія</t>
  </si>
  <si>
    <t>Воронюк Антоніна</t>
  </si>
  <si>
    <t>Позашкільне навчально-виховне об’єднання</t>
  </si>
  <si>
    <t>Кух О.М.</t>
  </si>
  <si>
    <t>старто-вий час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</si>
</sst>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h:mm:ss;@"/>
    <numFmt numFmtId="209" formatCode="0.0"/>
  </numFmts>
  <fonts count="59">
    <font>
      <sz val="10"/>
      <name val="Arial"/>
      <family val="0"/>
    </font>
    <font>
      <sz val="12"/>
      <color indexed="6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3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208" fontId="53" fillId="0" borderId="0" xfId="0" applyNumberFormat="1" applyFont="1" applyAlignment="1">
      <alignment/>
    </xf>
    <xf numFmtId="208" fontId="53" fillId="0" borderId="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0" fontId="53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/>
    </xf>
    <xf numFmtId="0" fontId="53" fillId="0" borderId="12" xfId="0" applyFont="1" applyBorder="1" applyAlignment="1">
      <alignment horizontal="center" vertical="top" wrapText="1"/>
    </xf>
    <xf numFmtId="208" fontId="53" fillId="0" borderId="12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/>
    </xf>
    <xf numFmtId="208" fontId="54" fillId="0" borderId="10" xfId="0" applyNumberFormat="1" applyFont="1" applyBorder="1" applyAlignment="1">
      <alignment vertical="top"/>
    </xf>
    <xf numFmtId="208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21" fontId="54" fillId="0" borderId="10" xfId="0" applyNumberFormat="1" applyFont="1" applyBorder="1" applyAlignment="1">
      <alignment/>
    </xf>
    <xf numFmtId="208" fontId="54" fillId="0" borderId="10" xfId="0" applyNumberFormat="1" applyFont="1" applyFill="1" applyBorder="1" applyAlignment="1">
      <alignment horizontal="center" vertical="top" wrapText="1"/>
    </xf>
    <xf numFmtId="0" fontId="56" fillId="0" borderId="13" xfId="0" applyFont="1" applyBorder="1" applyAlignment="1">
      <alignment/>
    </xf>
    <xf numFmtId="0" fontId="57" fillId="0" borderId="13" xfId="0" applyFont="1" applyBorder="1" applyAlignment="1">
      <alignment vertical="top" wrapText="1"/>
    </xf>
    <xf numFmtId="208" fontId="53" fillId="0" borderId="13" xfId="0" applyNumberFormat="1" applyFont="1" applyBorder="1" applyAlignment="1">
      <alignment vertical="top"/>
    </xf>
    <xf numFmtId="208" fontId="56" fillId="0" borderId="13" xfId="0" applyNumberFormat="1" applyFont="1" applyBorder="1" applyAlignment="1">
      <alignment/>
    </xf>
    <xf numFmtId="208" fontId="53" fillId="0" borderId="13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208" fontId="53" fillId="0" borderId="0" xfId="0" applyNumberFormat="1" applyFont="1" applyBorder="1" applyAlignment="1">
      <alignment vertical="top"/>
    </xf>
    <xf numFmtId="208" fontId="56" fillId="0" borderId="0" xfId="0" applyNumberFormat="1" applyFont="1" applyBorder="1" applyAlignment="1">
      <alignment/>
    </xf>
    <xf numFmtId="0" fontId="53" fillId="0" borderId="10" xfId="0" applyFont="1" applyBorder="1" applyAlignment="1">
      <alignment horizontal="center" vertical="top" wrapText="1"/>
    </xf>
    <xf numFmtId="208" fontId="53" fillId="0" borderId="10" xfId="0" applyNumberFormat="1" applyFont="1" applyFill="1" applyBorder="1" applyAlignment="1">
      <alignment horizontal="center" vertical="top" wrapText="1"/>
    </xf>
    <xf numFmtId="0" fontId="54" fillId="0" borderId="14" xfId="0" applyFont="1" applyBorder="1" applyAlignment="1">
      <alignment vertical="top"/>
    </xf>
    <xf numFmtId="208" fontId="54" fillId="0" borderId="10" xfId="0" applyNumberFormat="1" applyFont="1" applyBorder="1" applyAlignment="1">
      <alignment/>
    </xf>
    <xf numFmtId="208" fontId="54" fillId="0" borderId="14" xfId="0" applyNumberFormat="1" applyFont="1" applyBorder="1" applyAlignment="1">
      <alignment/>
    </xf>
    <xf numFmtId="21" fontId="54" fillId="0" borderId="10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4" xfId="0" applyFont="1" applyFill="1" applyBorder="1" applyAlignment="1">
      <alignment horizontal="center" vertical="top" wrapText="1"/>
    </xf>
    <xf numFmtId="208" fontId="54" fillId="0" borderId="10" xfId="0" applyNumberFormat="1" applyFont="1" applyFill="1" applyBorder="1" applyAlignment="1">
      <alignment wrapText="1"/>
    </xf>
    <xf numFmtId="0" fontId="54" fillId="0" borderId="11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4" fillId="0" borderId="13" xfId="0" applyFont="1" applyBorder="1" applyAlignment="1">
      <alignment vertical="top"/>
    </xf>
    <xf numFmtId="208" fontId="54" fillId="0" borderId="13" xfId="0" applyNumberFormat="1" applyFont="1" applyBorder="1" applyAlignment="1">
      <alignment vertical="top"/>
    </xf>
    <xf numFmtId="208" fontId="54" fillId="0" borderId="13" xfId="0" applyNumberFormat="1" applyFont="1" applyBorder="1" applyAlignment="1">
      <alignment/>
    </xf>
    <xf numFmtId="0" fontId="55" fillId="0" borderId="16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208" fontId="53" fillId="0" borderId="14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10" fillId="32" borderId="11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208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8" fontId="58" fillId="0" borderId="10" xfId="0" applyNumberFormat="1" applyFont="1" applyBorder="1" applyAlignment="1">
      <alignment/>
    </xf>
    <xf numFmtId="208" fontId="58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208" fontId="53" fillId="0" borderId="10" xfId="0" applyNumberFormat="1" applyFont="1" applyBorder="1" applyAlignment="1">
      <alignment vertical="top"/>
    </xf>
    <xf numFmtId="208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10" fillId="32" borderId="11" xfId="0" applyFont="1" applyFill="1" applyBorder="1" applyAlignment="1">
      <alignment vertical="top" wrapText="1"/>
    </xf>
    <xf numFmtId="208" fontId="58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 vertical="top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208" fontId="13" fillId="0" borderId="14" xfId="0" applyNumberFormat="1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vertical="top" wrapText="1"/>
    </xf>
    <xf numFmtId="208" fontId="13" fillId="0" borderId="10" xfId="0" applyNumberFormat="1" applyFont="1" applyBorder="1" applyAlignment="1">
      <alignment/>
    </xf>
    <xf numFmtId="0" fontId="53" fillId="0" borderId="14" xfId="0" applyFont="1" applyBorder="1" applyAlignment="1">
      <alignment vertical="top"/>
    </xf>
    <xf numFmtId="0" fontId="13" fillId="32" borderId="10" xfId="0" applyFont="1" applyFill="1" applyBorder="1" applyAlignment="1">
      <alignment/>
    </xf>
    <xf numFmtId="0" fontId="13" fillId="32" borderId="18" xfId="0" applyFont="1" applyFill="1" applyBorder="1" applyAlignment="1">
      <alignment vertical="top" wrapText="1"/>
    </xf>
    <xf numFmtId="208" fontId="13" fillId="32" borderId="14" xfId="0" applyNumberFormat="1" applyFont="1" applyFill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vertical="center"/>
    </xf>
    <xf numFmtId="208" fontId="5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0" fontId="54" fillId="0" borderId="20" xfId="0" applyFont="1" applyBorder="1" applyAlignment="1">
      <alignment vertical="top"/>
    </xf>
    <xf numFmtId="0" fontId="54" fillId="0" borderId="20" xfId="0" applyFont="1" applyBorder="1" applyAlignment="1">
      <alignment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Alignment="1">
      <alignment horizontal="center" vertical="center"/>
    </xf>
    <xf numFmtId="208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08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208" fontId="53" fillId="0" borderId="14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208" fontId="13" fillId="0" borderId="14" xfId="0" applyNumberFormat="1" applyFont="1" applyBorder="1" applyAlignment="1">
      <alignment horizontal="center" vertical="center"/>
    </xf>
    <xf numFmtId="21" fontId="54" fillId="0" borderId="10" xfId="0" applyNumberFormat="1" applyFont="1" applyBorder="1" applyAlignment="1">
      <alignment horizontal="center" vertical="center"/>
    </xf>
    <xf numFmtId="208" fontId="13" fillId="0" borderId="21" xfId="0" applyNumberFormat="1" applyFont="1" applyBorder="1" applyAlignment="1">
      <alignment horizontal="center" vertical="center"/>
    </xf>
    <xf numFmtId="209" fontId="54" fillId="0" borderId="10" xfId="0" applyNumberFormat="1" applyFont="1" applyBorder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208" fontId="53" fillId="0" borderId="0" xfId="0" applyNumberFormat="1" applyFont="1" applyAlignment="1">
      <alignment horizontal="center" vertical="center"/>
    </xf>
    <xf numFmtId="208" fontId="54" fillId="0" borderId="11" xfId="0" applyNumberFormat="1" applyFont="1" applyBorder="1" applyAlignment="1">
      <alignment horizontal="center" vertical="center"/>
    </xf>
    <xf numFmtId="208" fontId="13" fillId="0" borderId="10" xfId="0" applyNumberFormat="1" applyFont="1" applyBorder="1" applyAlignment="1">
      <alignment horizontal="center" vertical="center"/>
    </xf>
    <xf numFmtId="208" fontId="53" fillId="0" borderId="0" xfId="0" applyNumberFormat="1" applyFont="1" applyBorder="1" applyAlignment="1">
      <alignment horizontal="center" vertical="center"/>
    </xf>
    <xf numFmtId="208" fontId="56" fillId="0" borderId="0" xfId="0" applyNumberFormat="1" applyFont="1" applyBorder="1" applyAlignment="1">
      <alignment horizontal="center" vertical="center"/>
    </xf>
    <xf numFmtId="208" fontId="13" fillId="33" borderId="14" xfId="0" applyNumberFormat="1" applyFont="1" applyFill="1" applyBorder="1" applyAlignment="1">
      <alignment horizontal="center" vertical="center"/>
    </xf>
    <xf numFmtId="208" fontId="54" fillId="0" borderId="14" xfId="0" applyNumberFormat="1" applyFont="1" applyBorder="1" applyAlignment="1">
      <alignment horizontal="center" vertical="center"/>
    </xf>
    <xf numFmtId="208" fontId="54" fillId="0" borderId="13" xfId="0" applyNumberFormat="1" applyFont="1" applyBorder="1" applyAlignment="1">
      <alignment horizontal="center" vertical="center"/>
    </xf>
    <xf numFmtId="208" fontId="56" fillId="0" borderId="13" xfId="0" applyNumberFormat="1" applyFont="1" applyBorder="1" applyAlignment="1">
      <alignment horizontal="center" vertical="center"/>
    </xf>
    <xf numFmtId="21" fontId="54" fillId="0" borderId="14" xfId="0" applyNumberFormat="1" applyFont="1" applyBorder="1" applyAlignment="1">
      <alignment horizontal="center" vertical="center"/>
    </xf>
    <xf numFmtId="208" fontId="3" fillId="0" borderId="14" xfId="0" applyNumberFormat="1" applyFont="1" applyBorder="1" applyAlignment="1">
      <alignment horizontal="center" vertical="center"/>
    </xf>
    <xf numFmtId="208" fontId="54" fillId="0" borderId="19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quotePrefix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208" fontId="13" fillId="32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/>
    </xf>
    <xf numFmtId="0" fontId="35" fillId="0" borderId="14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208" fontId="13" fillId="0" borderId="0" xfId="0" applyNumberFormat="1" applyFont="1" applyAlignment="1">
      <alignment/>
    </xf>
    <xf numFmtId="0" fontId="35" fillId="0" borderId="12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208" fontId="13" fillId="0" borderId="0" xfId="0" applyNumberFormat="1" applyFont="1" applyBorder="1" applyAlignment="1">
      <alignment/>
    </xf>
    <xf numFmtId="0" fontId="13" fillId="32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="87" zoomScaleSheetLayoutView="87" zoomScalePageLayoutView="0" workbookViewId="0" topLeftCell="A68">
      <selection activeCell="E51" sqref="E51"/>
    </sheetView>
  </sheetViews>
  <sheetFormatPr defaultColWidth="9.140625" defaultRowHeight="12.75"/>
  <cols>
    <col min="1" max="1" width="11.00390625" style="150" customWidth="1"/>
    <col min="2" max="2" width="24.57421875" style="150" customWidth="1"/>
    <col min="3" max="3" width="14.8515625" style="150" customWidth="1"/>
    <col min="4" max="4" width="10.140625" style="150" customWidth="1"/>
    <col min="5" max="5" width="25.421875" style="150" customWidth="1"/>
    <col min="6" max="6" width="14.8515625" style="150" customWidth="1"/>
    <col min="7" max="7" width="12.28125" style="0" customWidth="1"/>
    <col min="8" max="8" width="12.421875" style="0" customWidth="1"/>
    <col min="9" max="9" width="12.00390625" style="0" customWidth="1"/>
    <col min="10" max="10" width="14.7109375" style="0" customWidth="1"/>
    <col min="11" max="11" width="13.28125" style="0" customWidth="1"/>
  </cols>
  <sheetData>
    <row r="1" spans="3:4" ht="15.75">
      <c r="C1" s="2" t="s">
        <v>2</v>
      </c>
      <c r="D1" s="2"/>
    </row>
    <row r="3" spans="1:6" s="3" customFormat="1" ht="15.75">
      <c r="A3" s="158"/>
      <c r="B3" s="159" t="s">
        <v>5</v>
      </c>
      <c r="C3" s="158"/>
      <c r="D3" s="158"/>
      <c r="E3" s="159" t="s">
        <v>6</v>
      </c>
      <c r="F3" s="158"/>
    </row>
    <row r="4" spans="1:6" ht="30.75" customHeight="1">
      <c r="A4" s="162" t="s">
        <v>222</v>
      </c>
      <c r="B4" s="162" t="s">
        <v>0</v>
      </c>
      <c r="C4" s="165" t="s">
        <v>1</v>
      </c>
      <c r="D4" s="164" t="s">
        <v>222</v>
      </c>
      <c r="E4" s="162" t="s">
        <v>0</v>
      </c>
      <c r="F4" s="165" t="s">
        <v>1</v>
      </c>
    </row>
    <row r="5" spans="1:7" ht="16.5" customHeight="1">
      <c r="A5" s="101">
        <v>0.0006944444444444445</v>
      </c>
      <c r="B5" s="92" t="s">
        <v>137</v>
      </c>
      <c r="C5" s="98" t="s">
        <v>32</v>
      </c>
      <c r="D5" s="97">
        <v>0.0006944444444444445</v>
      </c>
      <c r="E5" s="92" t="s">
        <v>179</v>
      </c>
      <c r="F5" s="93" t="s">
        <v>27</v>
      </c>
      <c r="G5" s="4"/>
    </row>
    <row r="6" spans="1:7" ht="16.5" customHeight="1">
      <c r="A6" s="101">
        <v>0.001388888888888889</v>
      </c>
      <c r="B6" s="92"/>
      <c r="C6" s="98" t="s">
        <v>24</v>
      </c>
      <c r="D6" s="97">
        <v>0.001388888888888889</v>
      </c>
      <c r="E6" s="92" t="s">
        <v>130</v>
      </c>
      <c r="F6" s="93" t="s">
        <v>34</v>
      </c>
      <c r="G6" s="4"/>
    </row>
    <row r="7" spans="1:7" ht="16.5" customHeight="1">
      <c r="A7" s="101">
        <v>0.00208333333333333</v>
      </c>
      <c r="B7" s="92" t="s">
        <v>152</v>
      </c>
      <c r="C7" s="98" t="s">
        <v>25</v>
      </c>
      <c r="D7" s="97">
        <v>0.00208333333333333</v>
      </c>
      <c r="E7" s="92" t="s">
        <v>194</v>
      </c>
      <c r="F7" s="93" t="s">
        <v>55</v>
      </c>
      <c r="G7" s="4"/>
    </row>
    <row r="8" spans="1:7" ht="16.5" customHeight="1">
      <c r="A8" s="101">
        <v>0.00277777777777777</v>
      </c>
      <c r="B8" s="92" t="s">
        <v>116</v>
      </c>
      <c r="C8" s="98" t="s">
        <v>29</v>
      </c>
      <c r="D8" s="97">
        <v>0.00277777777777777</v>
      </c>
      <c r="E8" s="95" t="s">
        <v>106</v>
      </c>
      <c r="F8" s="93" t="s">
        <v>63</v>
      </c>
      <c r="G8" s="4"/>
    </row>
    <row r="9" spans="1:7" ht="16.5" customHeight="1">
      <c r="A9" s="101">
        <v>0.00347222222222222</v>
      </c>
      <c r="B9" s="92" t="s">
        <v>125</v>
      </c>
      <c r="C9" s="98" t="s">
        <v>22</v>
      </c>
      <c r="D9" s="97">
        <v>0.00347222222222222</v>
      </c>
      <c r="E9" s="95" t="s">
        <v>190</v>
      </c>
      <c r="F9" s="93" t="s">
        <v>64</v>
      </c>
      <c r="G9" s="4"/>
    </row>
    <row r="10" spans="1:7" ht="16.5" customHeight="1">
      <c r="A10" s="101">
        <v>0.00416666666666666</v>
      </c>
      <c r="B10" s="92"/>
      <c r="C10" s="98" t="s">
        <v>70</v>
      </c>
      <c r="D10" s="97">
        <v>0.00416666666666666</v>
      </c>
      <c r="E10" s="92" t="s">
        <v>146</v>
      </c>
      <c r="F10" s="93" t="s">
        <v>28</v>
      </c>
      <c r="G10" s="4"/>
    </row>
    <row r="11" spans="1:7" ht="16.5" customHeight="1">
      <c r="A11" s="101">
        <v>0.00486111111111111</v>
      </c>
      <c r="B11" s="92"/>
      <c r="C11" s="98" t="s">
        <v>31</v>
      </c>
      <c r="D11" s="97">
        <v>0.00486111111111111</v>
      </c>
      <c r="E11" s="92" t="s">
        <v>139</v>
      </c>
      <c r="F11" s="93" t="s">
        <v>32</v>
      </c>
      <c r="G11" s="4"/>
    </row>
    <row r="12" spans="1:7" ht="16.5" customHeight="1">
      <c r="A12" s="101">
        <v>0.00555555555555555</v>
      </c>
      <c r="B12" s="92" t="s">
        <v>96</v>
      </c>
      <c r="C12" s="98" t="s">
        <v>33</v>
      </c>
      <c r="D12" s="105">
        <v>0.00555555555555555</v>
      </c>
      <c r="E12" s="103"/>
      <c r="F12" s="104" t="s">
        <v>56</v>
      </c>
      <c r="G12" s="4"/>
    </row>
    <row r="13" spans="1:7" ht="16.5" customHeight="1">
      <c r="A13" s="101">
        <v>0.00625</v>
      </c>
      <c r="B13" s="92" t="s">
        <v>192</v>
      </c>
      <c r="C13" s="98" t="s">
        <v>55</v>
      </c>
      <c r="D13" s="97">
        <v>0.00625</v>
      </c>
      <c r="E13" s="96" t="s">
        <v>132</v>
      </c>
      <c r="F13" s="93" t="s">
        <v>57</v>
      </c>
      <c r="G13" s="4"/>
    </row>
    <row r="14" spans="1:7" ht="16.5" customHeight="1">
      <c r="A14" s="101">
        <v>0.00694444444444444</v>
      </c>
      <c r="B14" s="92" t="s">
        <v>181</v>
      </c>
      <c r="C14" s="98" t="s">
        <v>30</v>
      </c>
      <c r="D14" s="97">
        <v>0.00694444444444444</v>
      </c>
      <c r="E14" s="92" t="s">
        <v>154</v>
      </c>
      <c r="F14" s="93" t="s">
        <v>25</v>
      </c>
      <c r="G14" s="4"/>
    </row>
    <row r="15" spans="1:7" ht="16.5" customHeight="1">
      <c r="A15" s="101">
        <v>0.00763888888888888</v>
      </c>
      <c r="B15" s="92" t="s">
        <v>167</v>
      </c>
      <c r="C15" s="99" t="s">
        <v>80</v>
      </c>
      <c r="D15" s="97">
        <v>0.00763888888888888</v>
      </c>
      <c r="E15" s="92"/>
      <c r="F15" s="93" t="s">
        <v>24</v>
      </c>
      <c r="G15" s="4"/>
    </row>
    <row r="16" spans="1:7" ht="16.5" customHeight="1">
      <c r="A16" s="101">
        <v>0.00833333333333333</v>
      </c>
      <c r="B16" s="92" t="s">
        <v>144</v>
      </c>
      <c r="C16" s="98" t="s">
        <v>28</v>
      </c>
      <c r="D16" s="97">
        <v>0.00833333333333333</v>
      </c>
      <c r="E16" s="92"/>
      <c r="F16" s="93" t="s">
        <v>70</v>
      </c>
      <c r="G16" s="4"/>
    </row>
    <row r="17" spans="1:7" ht="16.5" customHeight="1">
      <c r="A17" s="101">
        <v>0.00902777777777777</v>
      </c>
      <c r="B17" s="95" t="s">
        <v>104</v>
      </c>
      <c r="C17" s="98" t="s">
        <v>23</v>
      </c>
      <c r="D17" s="97">
        <v>0.00902777777777777</v>
      </c>
      <c r="E17" s="92" t="s">
        <v>98</v>
      </c>
      <c r="F17" s="93" t="s">
        <v>33</v>
      </c>
      <c r="G17" s="4"/>
    </row>
    <row r="18" spans="1:7" ht="16.5" customHeight="1">
      <c r="A18" s="101">
        <v>0.00972222222222222</v>
      </c>
      <c r="B18" s="92" t="s">
        <v>163</v>
      </c>
      <c r="C18" s="98" t="s">
        <v>26</v>
      </c>
      <c r="D18" s="97">
        <v>0.00972222222222222</v>
      </c>
      <c r="E18" s="92"/>
      <c r="F18" s="93" t="s">
        <v>31</v>
      </c>
      <c r="G18" s="4"/>
    </row>
    <row r="19" spans="1:7" ht="16.5" customHeight="1">
      <c r="A19" s="101">
        <v>0.0104166666666667</v>
      </c>
      <c r="B19" s="92" t="s">
        <v>177</v>
      </c>
      <c r="C19" s="98" t="s">
        <v>27</v>
      </c>
      <c r="D19" s="97">
        <v>0.0104166666666667</v>
      </c>
      <c r="E19" s="92" t="s">
        <v>118</v>
      </c>
      <c r="F19" s="93" t="s">
        <v>29</v>
      </c>
      <c r="G19" s="4"/>
    </row>
    <row r="20" spans="1:7" ht="16.5" customHeight="1">
      <c r="A20" s="101">
        <v>0.0111111111111111</v>
      </c>
      <c r="B20" s="92" t="s">
        <v>128</v>
      </c>
      <c r="C20" s="98" t="s">
        <v>34</v>
      </c>
      <c r="D20" s="97">
        <v>0.0111111111111111</v>
      </c>
      <c r="E20" s="92" t="s">
        <v>169</v>
      </c>
      <c r="F20" s="94" t="s">
        <v>80</v>
      </c>
      <c r="G20" s="4"/>
    </row>
    <row r="21" spans="1:7" ht="16.5" customHeight="1">
      <c r="A21" s="101">
        <v>0.0118055555555555</v>
      </c>
      <c r="B21" s="95" t="s">
        <v>188</v>
      </c>
      <c r="C21" s="98" t="s">
        <v>64</v>
      </c>
      <c r="D21" s="97">
        <v>0.0118055555555555</v>
      </c>
      <c r="E21" s="92" t="s">
        <v>183</v>
      </c>
      <c r="F21" s="93" t="s">
        <v>30</v>
      </c>
      <c r="G21" s="4"/>
    </row>
    <row r="22" spans="1:7" ht="16.5" customHeight="1">
      <c r="A22" s="160">
        <v>0.0125</v>
      </c>
      <c r="B22" s="103"/>
      <c r="C22" s="172" t="s">
        <v>56</v>
      </c>
      <c r="D22" s="97">
        <v>0.0125</v>
      </c>
      <c r="E22" s="96" t="s">
        <v>165</v>
      </c>
      <c r="F22" s="93" t="s">
        <v>26</v>
      </c>
      <c r="G22" s="4"/>
    </row>
    <row r="23" spans="1:7" ht="16.5" customHeight="1">
      <c r="A23" s="101">
        <v>0.0131944444444444</v>
      </c>
      <c r="B23" s="92" t="s">
        <v>82</v>
      </c>
      <c r="C23" s="98" t="s">
        <v>57</v>
      </c>
      <c r="D23" s="97">
        <v>0.0131944444444444</v>
      </c>
      <c r="E23" s="92" t="s">
        <v>123</v>
      </c>
      <c r="F23" s="93" t="s">
        <v>22</v>
      </c>
      <c r="G23" s="4"/>
    </row>
    <row r="24" spans="1:7" ht="16.5" customHeight="1">
      <c r="A24" s="101">
        <v>0.0138888888888888</v>
      </c>
      <c r="B24" s="92" t="s">
        <v>138</v>
      </c>
      <c r="C24" s="98" t="s">
        <v>32</v>
      </c>
      <c r="D24" s="97">
        <v>0.0138888888888888</v>
      </c>
      <c r="E24" s="92" t="s">
        <v>180</v>
      </c>
      <c r="F24" s="93" t="s">
        <v>27</v>
      </c>
      <c r="G24" s="4"/>
    </row>
    <row r="25" spans="1:6" ht="16.5" customHeight="1">
      <c r="A25" s="101">
        <v>0.0145833333333333</v>
      </c>
      <c r="B25" s="92"/>
      <c r="C25" s="98" t="s">
        <v>58</v>
      </c>
      <c r="D25" s="97">
        <v>0.0145833333333333</v>
      </c>
      <c r="E25" s="92" t="s">
        <v>131</v>
      </c>
      <c r="F25" s="93" t="s">
        <v>34</v>
      </c>
    </row>
    <row r="26" spans="1:6" ht="16.5" customHeight="1">
      <c r="A26" s="101">
        <v>0.0152777777777777</v>
      </c>
      <c r="B26" s="92" t="s">
        <v>153</v>
      </c>
      <c r="C26" s="98" t="s">
        <v>25</v>
      </c>
      <c r="D26" s="97">
        <v>0.0152777777777777</v>
      </c>
      <c r="E26" s="92" t="s">
        <v>195</v>
      </c>
      <c r="F26" s="93" t="s">
        <v>55</v>
      </c>
    </row>
    <row r="27" spans="1:6" ht="16.5" customHeight="1">
      <c r="A27" s="101">
        <v>0.0159722222222222</v>
      </c>
      <c r="B27" s="92" t="s">
        <v>117</v>
      </c>
      <c r="C27" s="98" t="s">
        <v>59</v>
      </c>
      <c r="D27" s="97">
        <v>0.0159722222222222</v>
      </c>
      <c r="E27" s="95" t="s">
        <v>107</v>
      </c>
      <c r="F27" s="93" t="s">
        <v>63</v>
      </c>
    </row>
    <row r="28" spans="1:6" ht="16.5" customHeight="1">
      <c r="A28" s="101">
        <v>0.0166666666666666</v>
      </c>
      <c r="B28" s="98"/>
      <c r="C28" s="98" t="s">
        <v>60</v>
      </c>
      <c r="D28" s="97">
        <v>0.0166666666666666</v>
      </c>
      <c r="E28" s="95" t="s">
        <v>191</v>
      </c>
      <c r="F28" s="93" t="s">
        <v>51</v>
      </c>
    </row>
    <row r="29" spans="1:6" ht="16.5" customHeight="1">
      <c r="A29" s="101">
        <v>0.0173611111111111</v>
      </c>
      <c r="B29" s="92"/>
      <c r="C29" s="98" t="s">
        <v>70</v>
      </c>
      <c r="D29" s="97">
        <v>0.0173611111111111</v>
      </c>
      <c r="E29" s="92" t="s">
        <v>147</v>
      </c>
      <c r="F29" s="93" t="s">
        <v>28</v>
      </c>
    </row>
    <row r="30" spans="1:6" ht="16.5" customHeight="1">
      <c r="A30" s="101">
        <v>0.0180555555555555</v>
      </c>
      <c r="B30" s="92"/>
      <c r="C30" s="98" t="s">
        <v>31</v>
      </c>
      <c r="D30" s="97">
        <v>0.0180555555555555</v>
      </c>
      <c r="E30" s="92" t="s">
        <v>140</v>
      </c>
      <c r="F30" s="93" t="s">
        <v>32</v>
      </c>
    </row>
    <row r="31" spans="1:6" ht="16.5" customHeight="1">
      <c r="A31" s="101">
        <v>0.01875</v>
      </c>
      <c r="B31" s="92" t="s">
        <v>97</v>
      </c>
      <c r="C31" s="98" t="s">
        <v>61</v>
      </c>
      <c r="D31" s="105">
        <v>0.01875</v>
      </c>
      <c r="E31" s="103"/>
      <c r="F31" s="104" t="s">
        <v>56</v>
      </c>
    </row>
    <row r="32" spans="1:6" ht="16.5" customHeight="1">
      <c r="A32" s="101">
        <v>0.0194444444444444</v>
      </c>
      <c r="B32" s="98" t="s">
        <v>193</v>
      </c>
      <c r="C32" s="98" t="s">
        <v>55</v>
      </c>
      <c r="D32" s="97">
        <v>0.0194444444444444</v>
      </c>
      <c r="E32" s="96" t="s">
        <v>133</v>
      </c>
      <c r="F32" s="93" t="s">
        <v>66</v>
      </c>
    </row>
    <row r="33" spans="1:6" ht="16.5" customHeight="1">
      <c r="A33" s="101">
        <v>0.0201388888888888</v>
      </c>
      <c r="B33" s="92" t="s">
        <v>182</v>
      </c>
      <c r="C33" s="98" t="s">
        <v>30</v>
      </c>
      <c r="D33" s="97">
        <v>0.0201388888888888</v>
      </c>
      <c r="E33" s="92" t="s">
        <v>155</v>
      </c>
      <c r="F33" s="93" t="s">
        <v>25</v>
      </c>
    </row>
    <row r="34" spans="1:6" ht="16.5" customHeight="1">
      <c r="A34" s="101">
        <v>0.0208333333333333</v>
      </c>
      <c r="B34" s="92" t="s">
        <v>168</v>
      </c>
      <c r="C34" s="99" t="s">
        <v>80</v>
      </c>
      <c r="D34" s="97">
        <v>0.0208333333333333</v>
      </c>
      <c r="E34" s="92"/>
      <c r="F34" s="93" t="s">
        <v>24</v>
      </c>
    </row>
    <row r="35" spans="1:6" ht="16.5" customHeight="1">
      <c r="A35" s="101">
        <v>0.0215277777777777</v>
      </c>
      <c r="B35" s="92" t="s">
        <v>145</v>
      </c>
      <c r="C35" s="98" t="s">
        <v>62</v>
      </c>
      <c r="D35" s="97">
        <v>0.0215277777777777</v>
      </c>
      <c r="E35" s="92"/>
      <c r="F35" s="93" t="s">
        <v>71</v>
      </c>
    </row>
    <row r="36" spans="1:6" ht="16.5" customHeight="1">
      <c r="A36" s="101">
        <v>0.0222222222222222</v>
      </c>
      <c r="B36" s="95" t="s">
        <v>105</v>
      </c>
      <c r="C36" s="98" t="s">
        <v>63</v>
      </c>
      <c r="D36" s="97">
        <v>0.0222222222222222</v>
      </c>
      <c r="E36" s="92" t="s">
        <v>99</v>
      </c>
      <c r="F36" s="93" t="s">
        <v>33</v>
      </c>
    </row>
    <row r="37" spans="1:6" ht="16.5" customHeight="1">
      <c r="A37" s="101">
        <v>0.0229166666666666</v>
      </c>
      <c r="B37" s="92" t="s">
        <v>164</v>
      </c>
      <c r="C37" s="92" t="s">
        <v>26</v>
      </c>
      <c r="D37" s="97">
        <v>0.0229166666666666</v>
      </c>
      <c r="E37" s="92"/>
      <c r="F37" s="93" t="s">
        <v>31</v>
      </c>
    </row>
    <row r="38" spans="1:6" ht="16.5" customHeight="1">
      <c r="A38" s="101">
        <v>0.0236111111111111</v>
      </c>
      <c r="B38" s="92" t="s">
        <v>178</v>
      </c>
      <c r="C38" s="92" t="s">
        <v>27</v>
      </c>
      <c r="D38" s="97">
        <v>0.0236111111111111</v>
      </c>
      <c r="E38" s="92" t="s">
        <v>119</v>
      </c>
      <c r="F38" s="93" t="s">
        <v>29</v>
      </c>
    </row>
    <row r="39" spans="1:6" ht="16.5" customHeight="1">
      <c r="A39" s="101">
        <v>0.0243055555555555</v>
      </c>
      <c r="B39" s="92" t="s">
        <v>129</v>
      </c>
      <c r="C39" s="92" t="s">
        <v>34</v>
      </c>
      <c r="D39" s="97">
        <v>0.0243055555555555</v>
      </c>
      <c r="E39" s="92" t="s">
        <v>170</v>
      </c>
      <c r="F39" s="94" t="s">
        <v>80</v>
      </c>
    </row>
    <row r="40" spans="1:6" ht="16.5" customHeight="1">
      <c r="A40" s="101">
        <v>0.025</v>
      </c>
      <c r="B40" s="95" t="s">
        <v>189</v>
      </c>
      <c r="C40" s="92" t="s">
        <v>51</v>
      </c>
      <c r="D40" s="97">
        <v>0.025</v>
      </c>
      <c r="E40" s="92" t="s">
        <v>184</v>
      </c>
      <c r="F40" s="93" t="s">
        <v>67</v>
      </c>
    </row>
    <row r="41" spans="1:6" ht="16.5" customHeight="1">
      <c r="A41" s="160">
        <v>0.0256944444444444</v>
      </c>
      <c r="B41" s="103"/>
      <c r="C41" s="103" t="s">
        <v>56</v>
      </c>
      <c r="D41" s="97">
        <v>0.0256944444444444</v>
      </c>
      <c r="E41" s="96" t="s">
        <v>166</v>
      </c>
      <c r="F41" s="93" t="s">
        <v>26</v>
      </c>
    </row>
    <row r="42" spans="1:6" ht="16.5" customHeight="1">
      <c r="A42" s="101">
        <v>0.0263888888888888</v>
      </c>
      <c r="B42" s="92" t="s">
        <v>87</v>
      </c>
      <c r="C42" s="98" t="s">
        <v>65</v>
      </c>
      <c r="D42" s="97">
        <v>0.0263888888888888</v>
      </c>
      <c r="E42" s="92" t="s">
        <v>124</v>
      </c>
      <c r="F42" s="93" t="s">
        <v>22</v>
      </c>
    </row>
    <row r="43" spans="1:6" ht="16.5" customHeight="1">
      <c r="A43" s="101">
        <v>0.0270833333333333</v>
      </c>
      <c r="B43" s="92"/>
      <c r="C43" s="98"/>
      <c r="D43" s="97">
        <v>0.0270833333333333</v>
      </c>
      <c r="E43" s="92"/>
      <c r="F43" s="92"/>
    </row>
    <row r="44" spans="1:6" ht="16.5" customHeight="1">
      <c r="A44" s="101">
        <v>0.0277777777777777</v>
      </c>
      <c r="B44" s="92"/>
      <c r="C44" s="98"/>
      <c r="D44" s="97">
        <v>0.0277777777777777</v>
      </c>
      <c r="E44" s="92"/>
      <c r="F44" s="92"/>
    </row>
    <row r="45" spans="1:6" ht="15">
      <c r="A45" s="166"/>
      <c r="B45" s="94"/>
      <c r="C45" s="94"/>
      <c r="D45" s="94"/>
      <c r="E45" s="94"/>
      <c r="F45" s="94"/>
    </row>
    <row r="46" spans="1:6" ht="15">
      <c r="A46" s="166"/>
      <c r="B46" s="94"/>
      <c r="C46" s="94"/>
      <c r="D46" s="94"/>
      <c r="E46" s="94"/>
      <c r="F46" s="94"/>
    </row>
    <row r="47" spans="1:6" ht="15">
      <c r="A47" s="166"/>
      <c r="B47" s="94"/>
      <c r="C47" s="94"/>
      <c r="D47" s="94"/>
      <c r="E47" s="94"/>
      <c r="F47" s="94"/>
    </row>
    <row r="48" spans="1:6" ht="15.75">
      <c r="A48" s="94"/>
      <c r="B48" s="94"/>
      <c r="C48" s="161" t="s">
        <v>2</v>
      </c>
      <c r="D48" s="161"/>
      <c r="E48" s="94"/>
      <c r="F48" s="94"/>
    </row>
    <row r="49" spans="1:6" ht="15">
      <c r="A49" s="94"/>
      <c r="B49" s="94"/>
      <c r="C49" s="94"/>
      <c r="D49" s="94"/>
      <c r="E49" s="94"/>
      <c r="F49" s="94"/>
    </row>
    <row r="50" spans="1:6" ht="15.75">
      <c r="A50" s="158"/>
      <c r="B50" s="159" t="s">
        <v>3</v>
      </c>
      <c r="C50" s="158"/>
      <c r="D50" s="158"/>
      <c r="E50" s="159" t="s">
        <v>4</v>
      </c>
      <c r="F50" s="158"/>
    </row>
    <row r="51" spans="1:6" ht="31.5">
      <c r="A51" s="167" t="s">
        <v>222</v>
      </c>
      <c r="B51" s="162" t="s">
        <v>0</v>
      </c>
      <c r="C51" s="169" t="s">
        <v>1</v>
      </c>
      <c r="D51" s="168" t="s">
        <v>222</v>
      </c>
      <c r="E51" s="162" t="s">
        <v>0</v>
      </c>
      <c r="F51" s="169" t="s">
        <v>1</v>
      </c>
    </row>
    <row r="52" spans="1:6" ht="16.5" customHeight="1">
      <c r="A52" s="101">
        <v>0.0006944444444444445</v>
      </c>
      <c r="B52" s="92" t="s">
        <v>134</v>
      </c>
      <c r="C52" s="98" t="s">
        <v>57</v>
      </c>
      <c r="D52" s="97">
        <v>0.0006944444444444445</v>
      </c>
      <c r="E52" s="92" t="s">
        <v>150</v>
      </c>
      <c r="F52" s="93" t="s">
        <v>28</v>
      </c>
    </row>
    <row r="53" spans="1:6" ht="16.5" customHeight="1">
      <c r="A53" s="101">
        <v>0.001388888888888889</v>
      </c>
      <c r="B53" s="92" t="s">
        <v>159</v>
      </c>
      <c r="C53" s="98" t="s">
        <v>26</v>
      </c>
      <c r="D53" s="97">
        <v>0.001388888888888889</v>
      </c>
      <c r="E53" s="92" t="s">
        <v>74</v>
      </c>
      <c r="F53" s="93" t="s">
        <v>22</v>
      </c>
    </row>
    <row r="54" spans="1:6" ht="16.5" customHeight="1">
      <c r="A54" s="101">
        <v>0.00208333333333333</v>
      </c>
      <c r="B54" s="92"/>
      <c r="C54" s="98" t="s">
        <v>71</v>
      </c>
      <c r="D54" s="97">
        <v>0.00208333333333333</v>
      </c>
      <c r="E54" s="92" t="s">
        <v>72</v>
      </c>
      <c r="F54" s="93" t="s">
        <v>30</v>
      </c>
    </row>
    <row r="55" spans="1:6" ht="16.5" customHeight="1">
      <c r="A55" s="101">
        <v>0.00277777777777777</v>
      </c>
      <c r="B55" s="92" t="s">
        <v>92</v>
      </c>
      <c r="C55" s="98" t="s">
        <v>33</v>
      </c>
      <c r="D55" s="97">
        <v>0.00277777777777777</v>
      </c>
      <c r="E55" s="92"/>
      <c r="F55" s="93" t="s">
        <v>31</v>
      </c>
    </row>
    <row r="56" spans="1:6" ht="16.5" customHeight="1">
      <c r="A56" s="101">
        <v>0.00347222222222222</v>
      </c>
      <c r="B56" s="92" t="s">
        <v>108</v>
      </c>
      <c r="C56" s="98" t="s">
        <v>56</v>
      </c>
      <c r="D56" s="97">
        <v>0.00347222222222222</v>
      </c>
      <c r="E56" s="92" t="s">
        <v>89</v>
      </c>
      <c r="F56" s="98" t="s">
        <v>68</v>
      </c>
    </row>
    <row r="57" spans="1:6" ht="16.5" customHeight="1">
      <c r="A57" s="101">
        <v>0.00416666666666666</v>
      </c>
      <c r="B57" s="92" t="s">
        <v>83</v>
      </c>
      <c r="C57" s="99" t="s">
        <v>80</v>
      </c>
      <c r="D57" s="97">
        <v>0.00416666666666666</v>
      </c>
      <c r="E57" s="92" t="s">
        <v>176</v>
      </c>
      <c r="F57" s="98" t="s">
        <v>69</v>
      </c>
    </row>
    <row r="58" spans="1:6" ht="16.5" customHeight="1">
      <c r="A58" s="101">
        <v>0.00486111111111111</v>
      </c>
      <c r="B58" s="92"/>
      <c r="C58" s="98" t="s">
        <v>58</v>
      </c>
      <c r="D58" s="97">
        <v>0.00486111111111111</v>
      </c>
      <c r="E58" s="92" t="s">
        <v>136</v>
      </c>
      <c r="F58" s="93" t="s">
        <v>57</v>
      </c>
    </row>
    <row r="59" spans="1:6" ht="16.5" customHeight="1">
      <c r="A59" s="101">
        <v>0.00555555555555555</v>
      </c>
      <c r="B59" s="92" t="s">
        <v>75</v>
      </c>
      <c r="C59" s="98" t="s">
        <v>34</v>
      </c>
      <c r="D59" s="97">
        <v>0.00555555555555555</v>
      </c>
      <c r="E59" s="92" t="s">
        <v>114</v>
      </c>
      <c r="F59" s="93" t="s">
        <v>29</v>
      </c>
    </row>
    <row r="60" spans="1:6" ht="16.5" customHeight="1">
      <c r="A60" s="101">
        <v>0.00625</v>
      </c>
      <c r="B60" s="95" t="s">
        <v>85</v>
      </c>
      <c r="C60" s="98" t="s">
        <v>64</v>
      </c>
      <c r="D60" s="97">
        <v>0.00625</v>
      </c>
      <c r="E60" s="96" t="s">
        <v>161</v>
      </c>
      <c r="F60" s="93" t="s">
        <v>26</v>
      </c>
    </row>
    <row r="61" spans="1:6" ht="16.5" customHeight="1">
      <c r="A61" s="101">
        <v>0.00694444444444444</v>
      </c>
      <c r="B61" s="92" t="s">
        <v>174</v>
      </c>
      <c r="C61" s="98" t="s">
        <v>27</v>
      </c>
      <c r="D61" s="97">
        <v>0.00694444444444444</v>
      </c>
      <c r="E61" s="95" t="s">
        <v>187</v>
      </c>
      <c r="F61" s="98" t="s">
        <v>64</v>
      </c>
    </row>
    <row r="62" spans="1:6" ht="16.5" customHeight="1">
      <c r="A62" s="101">
        <v>0.00763888888888888</v>
      </c>
      <c r="B62" s="92" t="s">
        <v>79</v>
      </c>
      <c r="C62" s="98" t="s">
        <v>32</v>
      </c>
      <c r="D62" s="97">
        <v>0.00763888888888888</v>
      </c>
      <c r="E62" s="95" t="s">
        <v>102</v>
      </c>
      <c r="F62" s="93" t="s">
        <v>23</v>
      </c>
    </row>
    <row r="63" spans="1:11" ht="16.5" customHeight="1">
      <c r="A63" s="101">
        <v>0.00833333333333333</v>
      </c>
      <c r="B63" s="92" t="s">
        <v>112</v>
      </c>
      <c r="C63" s="98" t="s">
        <v>29</v>
      </c>
      <c r="D63" s="97">
        <v>0.00833333333333333</v>
      </c>
      <c r="E63" s="92" t="s">
        <v>126</v>
      </c>
      <c r="F63" s="93" t="s">
        <v>34</v>
      </c>
      <c r="H63" s="7"/>
      <c r="I63" s="8"/>
      <c r="J63" s="8"/>
      <c r="K63" s="5"/>
    </row>
    <row r="64" spans="1:11" ht="16.5" customHeight="1">
      <c r="A64" s="101">
        <v>0.00902777777777777</v>
      </c>
      <c r="B64" s="92" t="s">
        <v>121</v>
      </c>
      <c r="C64" s="98" t="s">
        <v>22</v>
      </c>
      <c r="D64" s="97">
        <v>0.00902777777777777</v>
      </c>
      <c r="E64" s="92" t="s">
        <v>158</v>
      </c>
      <c r="F64" s="98" t="s">
        <v>25</v>
      </c>
      <c r="H64" s="7"/>
      <c r="I64" s="4"/>
      <c r="J64" s="4"/>
      <c r="K64" s="5"/>
    </row>
    <row r="65" spans="1:11" ht="16.5" customHeight="1">
      <c r="A65" s="101">
        <v>0.00972222222222222</v>
      </c>
      <c r="B65" s="92" t="s">
        <v>73</v>
      </c>
      <c r="C65" s="98" t="s">
        <v>30</v>
      </c>
      <c r="D65" s="97">
        <v>0.00972222222222222</v>
      </c>
      <c r="E65" s="92" t="s">
        <v>110</v>
      </c>
      <c r="F65" s="93" t="s">
        <v>56</v>
      </c>
      <c r="H65" s="7"/>
      <c r="I65" s="7"/>
      <c r="J65" s="5"/>
      <c r="K65" s="5"/>
    </row>
    <row r="66" spans="1:11" ht="16.5" customHeight="1">
      <c r="A66" s="101">
        <v>0.0104166666666667</v>
      </c>
      <c r="B66" s="92" t="s">
        <v>88</v>
      </c>
      <c r="C66" s="98" t="s">
        <v>68</v>
      </c>
      <c r="D66" s="97">
        <v>0.0104166666666667</v>
      </c>
      <c r="E66" s="92" t="s">
        <v>94</v>
      </c>
      <c r="F66" s="93" t="s">
        <v>33</v>
      </c>
      <c r="H66" s="7"/>
      <c r="I66" s="7"/>
      <c r="J66" s="5"/>
      <c r="K66" s="5"/>
    </row>
    <row r="67" spans="1:11" ht="16.5" customHeight="1">
      <c r="A67" s="101">
        <v>0.0111111111111111</v>
      </c>
      <c r="B67" s="95" t="s">
        <v>100</v>
      </c>
      <c r="C67" s="98" t="s">
        <v>23</v>
      </c>
      <c r="D67" s="97">
        <v>0.0111111111111111</v>
      </c>
      <c r="E67" s="92" t="s">
        <v>142</v>
      </c>
      <c r="F67" s="93" t="s">
        <v>32</v>
      </c>
      <c r="H67" s="7"/>
      <c r="I67" s="7"/>
      <c r="J67" s="5"/>
      <c r="K67" s="5"/>
    </row>
    <row r="68" spans="1:11" ht="16.5" customHeight="1">
      <c r="A68" s="101">
        <v>0.0118055555555555</v>
      </c>
      <c r="B68" s="92" t="s">
        <v>148</v>
      </c>
      <c r="C68" s="98" t="s">
        <v>28</v>
      </c>
      <c r="D68" s="97">
        <v>0.0118055555555555</v>
      </c>
      <c r="E68" s="92"/>
      <c r="F68" s="93" t="s">
        <v>71</v>
      </c>
      <c r="H68" s="9"/>
      <c r="I68" s="7"/>
      <c r="J68" s="5"/>
      <c r="K68" s="5"/>
    </row>
    <row r="69" spans="1:11" ht="16.5" customHeight="1">
      <c r="A69" s="101">
        <v>0.0125</v>
      </c>
      <c r="B69" s="92" t="s">
        <v>156</v>
      </c>
      <c r="C69" s="98" t="s">
        <v>25</v>
      </c>
      <c r="D69" s="97">
        <v>0.0125</v>
      </c>
      <c r="E69" s="92"/>
      <c r="F69" s="98" t="s">
        <v>58</v>
      </c>
      <c r="H69" s="4"/>
      <c r="I69" s="4"/>
      <c r="J69" s="7"/>
      <c r="K69" s="7"/>
    </row>
    <row r="70" spans="1:11" ht="16.5" customHeight="1">
      <c r="A70" s="101">
        <v>0.0131944444444444</v>
      </c>
      <c r="B70" s="92"/>
      <c r="C70" s="98" t="s">
        <v>31</v>
      </c>
      <c r="D70" s="97">
        <v>0.0131944444444444</v>
      </c>
      <c r="E70" s="92" t="s">
        <v>172</v>
      </c>
      <c r="F70" s="94" t="s">
        <v>80</v>
      </c>
      <c r="H70" s="4"/>
      <c r="I70" s="4"/>
      <c r="J70" s="7"/>
      <c r="K70" s="7"/>
    </row>
    <row r="71" spans="1:11" ht="16.5" customHeight="1">
      <c r="A71" s="101">
        <v>0.0138888888888888</v>
      </c>
      <c r="B71" s="92" t="s">
        <v>135</v>
      </c>
      <c r="C71" s="98" t="s">
        <v>66</v>
      </c>
      <c r="D71" s="97">
        <v>0.0138888888888888</v>
      </c>
      <c r="E71" s="92" t="s">
        <v>151</v>
      </c>
      <c r="F71" s="98" t="s">
        <v>28</v>
      </c>
      <c r="H71" s="4"/>
      <c r="I71" s="4"/>
      <c r="J71" s="7"/>
      <c r="K71" s="7"/>
    </row>
    <row r="72" spans="1:11" ht="16.5" customHeight="1">
      <c r="A72" s="101">
        <v>0.0145833333333333</v>
      </c>
      <c r="B72" s="96" t="s">
        <v>160</v>
      </c>
      <c r="C72" s="98" t="s">
        <v>26</v>
      </c>
      <c r="D72" s="97">
        <v>0.0145833333333333</v>
      </c>
      <c r="E72" s="92" t="s">
        <v>120</v>
      </c>
      <c r="F72" s="98" t="s">
        <v>22</v>
      </c>
      <c r="H72" s="4"/>
      <c r="I72" s="4"/>
      <c r="J72" s="7"/>
      <c r="K72" s="7"/>
    </row>
    <row r="73" spans="1:11" ht="16.5" customHeight="1">
      <c r="A73" s="101">
        <v>0.0152777777777777</v>
      </c>
      <c r="B73" s="92"/>
      <c r="C73" s="98" t="s">
        <v>71</v>
      </c>
      <c r="D73" s="97">
        <v>0.0152777777777777</v>
      </c>
      <c r="E73" s="92" t="s">
        <v>186</v>
      </c>
      <c r="F73" s="93" t="s">
        <v>30</v>
      </c>
      <c r="H73" s="4"/>
      <c r="I73" s="4"/>
      <c r="J73" s="10"/>
      <c r="K73" s="10"/>
    </row>
    <row r="74" spans="1:11" ht="16.5" customHeight="1">
      <c r="A74" s="101">
        <v>0.0159722222222222</v>
      </c>
      <c r="B74" s="92" t="s">
        <v>93</v>
      </c>
      <c r="C74" s="98" t="s">
        <v>33</v>
      </c>
      <c r="D74" s="97">
        <v>0.0159722222222222</v>
      </c>
      <c r="E74" s="92"/>
      <c r="F74" s="98" t="s">
        <v>31</v>
      </c>
      <c r="H74" s="4"/>
      <c r="I74" s="4"/>
      <c r="J74" s="7"/>
      <c r="K74" s="9"/>
    </row>
    <row r="75" spans="1:11" ht="16.5" customHeight="1">
      <c r="A75" s="101">
        <v>0.0166666666666666</v>
      </c>
      <c r="B75" s="92" t="s">
        <v>109</v>
      </c>
      <c r="C75" s="98" t="s">
        <v>56</v>
      </c>
      <c r="D75" s="97">
        <v>0.0166666666666666</v>
      </c>
      <c r="E75" s="92" t="s">
        <v>197</v>
      </c>
      <c r="F75" s="98" t="s">
        <v>55</v>
      </c>
      <c r="H75" s="10"/>
      <c r="I75" s="10"/>
      <c r="J75" s="7"/>
      <c r="K75" s="7"/>
    </row>
    <row r="76" spans="1:11" ht="16.5" customHeight="1">
      <c r="A76" s="101">
        <v>0.0173611111111111</v>
      </c>
      <c r="B76" s="92" t="s">
        <v>171</v>
      </c>
      <c r="C76" s="99" t="s">
        <v>80</v>
      </c>
      <c r="D76" s="97">
        <v>0.0173611111111111</v>
      </c>
      <c r="E76" s="92" t="s">
        <v>54</v>
      </c>
      <c r="F76" s="98" t="s">
        <v>27</v>
      </c>
      <c r="H76" s="4"/>
      <c r="I76" s="4"/>
      <c r="J76" s="7"/>
      <c r="K76" s="7"/>
    </row>
    <row r="77" spans="1:11" ht="16.5" customHeight="1">
      <c r="A77" s="101">
        <v>0.0180555555555555</v>
      </c>
      <c r="B77" s="92"/>
      <c r="C77" s="98" t="s">
        <v>24</v>
      </c>
      <c r="D77" s="97">
        <v>0.0180555555555555</v>
      </c>
      <c r="E77" s="92" t="s">
        <v>81</v>
      </c>
      <c r="F77" s="98" t="s">
        <v>66</v>
      </c>
      <c r="H77" s="4"/>
      <c r="I77" s="8"/>
      <c r="J77" s="7"/>
      <c r="K77" s="7"/>
    </row>
    <row r="78" spans="1:11" ht="16.5" customHeight="1">
      <c r="A78" s="101">
        <v>0.01875</v>
      </c>
      <c r="B78" s="92" t="s">
        <v>76</v>
      </c>
      <c r="C78" s="98" t="s">
        <v>34</v>
      </c>
      <c r="D78" s="97">
        <v>0.01875</v>
      </c>
      <c r="E78" s="92" t="s">
        <v>115</v>
      </c>
      <c r="F78" s="98" t="s">
        <v>29</v>
      </c>
      <c r="H78" s="4"/>
      <c r="I78" s="4"/>
      <c r="J78" s="7"/>
      <c r="K78" s="4"/>
    </row>
    <row r="79" spans="1:11" ht="16.5" customHeight="1">
      <c r="A79" s="101">
        <v>0.0194444444444444</v>
      </c>
      <c r="B79" s="95" t="s">
        <v>86</v>
      </c>
      <c r="C79" s="98" t="s">
        <v>51</v>
      </c>
      <c r="D79" s="97">
        <v>0.0194444444444444</v>
      </c>
      <c r="E79" s="96" t="s">
        <v>162</v>
      </c>
      <c r="F79" s="98" t="s">
        <v>26</v>
      </c>
      <c r="H79" s="4"/>
      <c r="I79" s="4"/>
      <c r="J79" s="10"/>
      <c r="K79" s="5"/>
    </row>
    <row r="80" spans="1:11" ht="16.5" customHeight="1">
      <c r="A80" s="101">
        <v>0.0201388888888888</v>
      </c>
      <c r="B80" s="92" t="s">
        <v>175</v>
      </c>
      <c r="C80" s="98" t="s">
        <v>27</v>
      </c>
      <c r="D80" s="97">
        <v>0.0201388888888888</v>
      </c>
      <c r="E80" s="95" t="s">
        <v>84</v>
      </c>
      <c r="F80" s="98" t="s">
        <v>51</v>
      </c>
      <c r="H80" s="4"/>
      <c r="I80" s="4"/>
      <c r="J80" s="7"/>
      <c r="K80" s="4"/>
    </row>
    <row r="81" spans="1:11" ht="16.5" customHeight="1">
      <c r="A81" s="101">
        <v>0.0208333333333333</v>
      </c>
      <c r="B81" s="92" t="s">
        <v>141</v>
      </c>
      <c r="C81" s="98" t="s">
        <v>32</v>
      </c>
      <c r="D81" s="97">
        <v>0.0208333333333333</v>
      </c>
      <c r="E81" s="95" t="s">
        <v>103</v>
      </c>
      <c r="F81" s="93" t="s">
        <v>23</v>
      </c>
      <c r="H81" s="4"/>
      <c r="I81" s="10"/>
      <c r="J81" s="10"/>
      <c r="K81" s="4"/>
    </row>
    <row r="82" spans="1:11" ht="16.5" customHeight="1">
      <c r="A82" s="101">
        <v>0.0215277777777777</v>
      </c>
      <c r="B82" s="92" t="s">
        <v>113</v>
      </c>
      <c r="C82" s="98" t="s">
        <v>29</v>
      </c>
      <c r="D82" s="97">
        <v>0.0215277777777777</v>
      </c>
      <c r="E82" s="92" t="s">
        <v>127</v>
      </c>
      <c r="F82" s="98" t="s">
        <v>34</v>
      </c>
      <c r="H82" s="4"/>
      <c r="I82" s="4"/>
      <c r="J82" s="7"/>
      <c r="K82" s="4"/>
    </row>
    <row r="83" spans="1:11" ht="16.5" customHeight="1">
      <c r="A83" s="101">
        <v>0.0222222222222222</v>
      </c>
      <c r="B83" s="92" t="s">
        <v>122</v>
      </c>
      <c r="C83" s="98" t="s">
        <v>22</v>
      </c>
      <c r="D83" s="97">
        <v>0.0222222222222222</v>
      </c>
      <c r="E83" s="92" t="s">
        <v>78</v>
      </c>
      <c r="F83" s="98" t="s">
        <v>25</v>
      </c>
      <c r="H83" s="4"/>
      <c r="I83" s="4"/>
      <c r="J83" s="7"/>
      <c r="K83" s="8"/>
    </row>
    <row r="84" spans="1:11" ht="16.5" customHeight="1">
      <c r="A84" s="101">
        <v>0.0229166666666666</v>
      </c>
      <c r="B84" s="92" t="s">
        <v>185</v>
      </c>
      <c r="C84" s="98" t="s">
        <v>30</v>
      </c>
      <c r="D84" s="97">
        <v>0.0229166666666666</v>
      </c>
      <c r="E84" s="92" t="s">
        <v>111</v>
      </c>
      <c r="F84" s="98" t="s">
        <v>56</v>
      </c>
      <c r="H84" s="4"/>
      <c r="I84" s="8"/>
      <c r="J84" s="7"/>
      <c r="K84" s="4"/>
    </row>
    <row r="85" spans="1:11" ht="16.5" customHeight="1">
      <c r="A85" s="101">
        <v>0.0236111111111111</v>
      </c>
      <c r="B85" s="92" t="s">
        <v>196</v>
      </c>
      <c r="C85" s="98" t="s">
        <v>55</v>
      </c>
      <c r="D85" s="97">
        <v>0.0236111111111111</v>
      </c>
      <c r="E85" s="92" t="s">
        <v>95</v>
      </c>
      <c r="F85" s="98" t="s">
        <v>33</v>
      </c>
      <c r="H85" s="4"/>
      <c r="I85" s="4"/>
      <c r="J85" s="7"/>
      <c r="K85" s="7"/>
    </row>
    <row r="86" spans="1:6" ht="16.5" customHeight="1">
      <c r="A86" s="101">
        <v>0.0243055555555555</v>
      </c>
      <c r="B86" s="95" t="s">
        <v>101</v>
      </c>
      <c r="C86" s="98" t="s">
        <v>23</v>
      </c>
      <c r="D86" s="97">
        <v>0.0243055555555555</v>
      </c>
      <c r="E86" s="92" t="s">
        <v>143</v>
      </c>
      <c r="F86" s="98" t="s">
        <v>32</v>
      </c>
    </row>
    <row r="87" spans="1:6" ht="16.5" customHeight="1">
      <c r="A87" s="101">
        <v>0.025</v>
      </c>
      <c r="B87" s="92" t="s">
        <v>149</v>
      </c>
      <c r="C87" s="98" t="s">
        <v>28</v>
      </c>
      <c r="D87" s="97">
        <v>0.025</v>
      </c>
      <c r="E87" s="92"/>
      <c r="F87" s="98" t="s">
        <v>70</v>
      </c>
    </row>
    <row r="88" spans="1:8" ht="16.5" customHeight="1">
      <c r="A88" s="101">
        <v>0.0256944444444444</v>
      </c>
      <c r="B88" s="92" t="s">
        <v>157</v>
      </c>
      <c r="C88" s="98" t="s">
        <v>25</v>
      </c>
      <c r="D88" s="97">
        <v>0.0256944444444444</v>
      </c>
      <c r="E88" s="92"/>
      <c r="F88" s="98" t="s">
        <v>24</v>
      </c>
      <c r="H88" s="6"/>
    </row>
    <row r="89" spans="1:6" ht="16.5" customHeight="1">
      <c r="A89" s="101">
        <v>0.0263888888888888</v>
      </c>
      <c r="B89" s="92"/>
      <c r="C89" s="98" t="s">
        <v>31</v>
      </c>
      <c r="D89" s="97">
        <v>0.0263888888888888</v>
      </c>
      <c r="E89" s="92" t="s">
        <v>173</v>
      </c>
      <c r="F89" s="94" t="s">
        <v>80</v>
      </c>
    </row>
    <row r="90" spans="1:6" ht="16.5" customHeight="1">
      <c r="A90" s="101">
        <v>0.0270833333333333</v>
      </c>
      <c r="B90" s="92"/>
      <c r="C90" s="163"/>
      <c r="D90" s="97">
        <v>0.0270833333333333</v>
      </c>
      <c r="E90" s="92"/>
      <c r="F90" s="92"/>
    </row>
    <row r="91" spans="1:6" ht="16.5" customHeight="1">
      <c r="A91" s="171"/>
      <c r="B91" s="170"/>
      <c r="C91" s="170"/>
      <c r="D91" s="171"/>
      <c r="E91" s="170"/>
      <c r="F91" s="170"/>
    </row>
    <row r="92" spans="1:6" ht="15">
      <c r="A92" s="94"/>
      <c r="B92" s="94"/>
      <c r="C92" s="170"/>
      <c r="D92" s="94"/>
      <c r="E92" s="94"/>
      <c r="F92" s="94"/>
    </row>
  </sheetData>
  <sheetProtection/>
  <printOptions/>
  <pageMargins left="0.22" right="0.18" top="0.53" bottom="0.86" header="0.5" footer="0.81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SheetLayoutView="100" zoomScalePageLayoutView="0" workbookViewId="0" topLeftCell="A121">
      <selection activeCell="K43" sqref="K43"/>
    </sheetView>
  </sheetViews>
  <sheetFormatPr defaultColWidth="9.140625" defaultRowHeight="12.75"/>
  <cols>
    <col min="1" max="1" width="5.28125" style="81" customWidth="1"/>
    <col min="2" max="2" width="26.7109375" style="0" customWidth="1"/>
    <col min="3" max="3" width="15.421875" style="0" customWidth="1"/>
    <col min="4" max="4" width="5.00390625" style="0" customWidth="1"/>
    <col min="5" max="5" width="9.421875" style="134" customWidth="1"/>
    <col min="6" max="6" width="9.00390625" style="81" customWidth="1"/>
    <col min="7" max="7" width="10.00390625" style="120" customWidth="1"/>
    <col min="8" max="8" width="4.28125" style="120" customWidth="1"/>
    <col min="9" max="9" width="4.7109375" style="120" customWidth="1"/>
    <col min="10" max="10" width="7.140625" style="120" customWidth="1"/>
    <col min="11" max="11" width="7.57421875" style="14" customWidth="1"/>
    <col min="12" max="12" width="6.57421875" style="0" customWidth="1"/>
  </cols>
  <sheetData>
    <row r="1" spans="1:18" ht="12.75" customHeight="1">
      <c r="A1" s="116"/>
      <c r="B1" s="90" t="s">
        <v>220</v>
      </c>
      <c r="C1" s="90"/>
      <c r="D1" s="90"/>
      <c r="E1" s="90"/>
      <c r="F1" s="90"/>
      <c r="G1" s="90"/>
      <c r="H1" s="90"/>
      <c r="I1" s="90"/>
      <c r="J1" s="78"/>
      <c r="K1" s="21"/>
      <c r="L1" s="21"/>
      <c r="M1" s="21"/>
      <c r="N1" s="21"/>
      <c r="O1" s="21"/>
      <c r="P1" s="21"/>
      <c r="Q1" s="21"/>
      <c r="R1" s="21"/>
    </row>
    <row r="2" spans="1:18" ht="12.75" customHeight="1">
      <c r="A2" s="116"/>
      <c r="B2" s="90" t="s">
        <v>199</v>
      </c>
      <c r="C2" s="90"/>
      <c r="D2" s="90"/>
      <c r="E2" s="90"/>
      <c r="F2" s="90"/>
      <c r="G2" s="90"/>
      <c r="H2" s="90"/>
      <c r="I2" s="90"/>
      <c r="J2" s="78"/>
      <c r="K2" s="21"/>
      <c r="L2" s="21"/>
      <c r="M2" s="21"/>
      <c r="N2" s="21"/>
      <c r="O2" s="21"/>
      <c r="P2" s="21"/>
      <c r="Q2" s="21"/>
      <c r="R2" s="21"/>
    </row>
    <row r="3" spans="1:18" ht="12.75" customHeight="1">
      <c r="A3" s="116"/>
      <c r="B3" s="90" t="s">
        <v>7</v>
      </c>
      <c r="C3" s="90"/>
      <c r="D3" s="90"/>
      <c r="E3" s="90"/>
      <c r="F3" s="90"/>
      <c r="G3" s="90"/>
      <c r="H3" s="90"/>
      <c r="I3" s="90"/>
      <c r="J3" s="78"/>
      <c r="K3" s="21"/>
      <c r="L3" s="21"/>
      <c r="M3" s="21"/>
      <c r="N3" s="21"/>
      <c r="O3" s="21"/>
      <c r="P3" s="21"/>
      <c r="Q3" s="21"/>
      <c r="R3" s="21"/>
    </row>
    <row r="4" spans="1:18" ht="12.75" customHeight="1">
      <c r="A4" s="116"/>
      <c r="B4" s="90" t="s">
        <v>8</v>
      </c>
      <c r="C4" s="90"/>
      <c r="D4" s="90"/>
      <c r="E4" s="90"/>
      <c r="F4" s="90"/>
      <c r="G4" s="90"/>
      <c r="H4" s="90"/>
      <c r="I4" s="90"/>
      <c r="J4" s="78"/>
      <c r="K4" s="21"/>
      <c r="L4" s="21"/>
      <c r="M4" s="21"/>
      <c r="N4" s="21"/>
      <c r="O4" s="21"/>
      <c r="P4" s="21"/>
      <c r="Q4" s="21"/>
      <c r="R4" s="21"/>
    </row>
    <row r="5" spans="1:18" ht="12.75" customHeight="1">
      <c r="A5" s="116"/>
      <c r="B5" s="33" t="s">
        <v>15</v>
      </c>
      <c r="C5" s="21"/>
      <c r="D5" s="33"/>
      <c r="E5" s="129"/>
      <c r="F5" s="129"/>
      <c r="G5" s="129"/>
      <c r="H5" s="116" t="s">
        <v>21</v>
      </c>
      <c r="I5" s="116" t="e">
        <f>M7+M8+M9+M10+M11+M12+#REF!+M13+M14+M15</f>
        <v>#REF!</v>
      </c>
      <c r="J5" s="116"/>
      <c r="K5" s="21"/>
      <c r="L5" s="21"/>
      <c r="M5" s="21"/>
      <c r="N5" s="21"/>
      <c r="O5" s="21"/>
      <c r="P5" s="21"/>
      <c r="Q5" s="21"/>
      <c r="R5" s="21"/>
    </row>
    <row r="6" spans="1:18" ht="27" customHeight="1">
      <c r="A6" s="119" t="s">
        <v>10</v>
      </c>
      <c r="B6" s="34" t="s">
        <v>0</v>
      </c>
      <c r="C6" s="34" t="s">
        <v>42</v>
      </c>
      <c r="D6" s="22" t="s">
        <v>16</v>
      </c>
      <c r="E6" s="117" t="s">
        <v>13</v>
      </c>
      <c r="F6" s="118" t="s">
        <v>14</v>
      </c>
      <c r="G6" s="119" t="s">
        <v>12</v>
      </c>
      <c r="H6" s="119" t="s">
        <v>43</v>
      </c>
      <c r="I6" s="118" t="s">
        <v>41</v>
      </c>
      <c r="J6" s="118" t="s">
        <v>40</v>
      </c>
      <c r="K6" s="22" t="s">
        <v>19</v>
      </c>
      <c r="L6" s="21"/>
      <c r="M6" s="21"/>
      <c r="N6" s="21"/>
      <c r="O6" s="21"/>
      <c r="P6" s="21"/>
      <c r="Q6" s="21"/>
      <c r="R6" s="21"/>
    </row>
    <row r="7" spans="1:18" ht="16.5" customHeight="1">
      <c r="A7" s="79">
        <v>1</v>
      </c>
      <c r="B7" s="92" t="s">
        <v>76</v>
      </c>
      <c r="C7" s="98" t="s">
        <v>34</v>
      </c>
      <c r="D7" s="55"/>
      <c r="E7" s="80">
        <v>0.028275462962962964</v>
      </c>
      <c r="F7" s="130">
        <v>0.01875</v>
      </c>
      <c r="G7" s="80">
        <f>E7-F7</f>
        <v>0.009525462962962965</v>
      </c>
      <c r="H7" s="79">
        <v>1</v>
      </c>
      <c r="I7" s="154">
        <v>20</v>
      </c>
      <c r="J7" s="79">
        <f aca="true" t="shared" si="0" ref="J7:J21">G7/$G$7*100</f>
        <v>100</v>
      </c>
      <c r="K7" s="37" t="s">
        <v>91</v>
      </c>
      <c r="L7" s="23"/>
      <c r="M7" s="23" t="b">
        <f>IF(D7="І",10,IF(D7="ІІ",3,IF(D7="Ію",3,IF(D7="ІІІ",1,IF(D7="Іію",1,IF(D7="ІІІю",0.3,IF(D7="б.р.",0.1)))))))</f>
        <v>0</v>
      </c>
      <c r="N7" s="26"/>
      <c r="O7" s="26"/>
      <c r="P7" s="23"/>
      <c r="Q7" s="21"/>
      <c r="R7" s="21"/>
    </row>
    <row r="8" spans="1:18" ht="16.5" customHeight="1">
      <c r="A8" s="79">
        <v>2</v>
      </c>
      <c r="B8" s="92" t="s">
        <v>157</v>
      </c>
      <c r="C8" s="98" t="s">
        <v>25</v>
      </c>
      <c r="D8" s="59"/>
      <c r="E8" s="131">
        <v>0.03706018518518519</v>
      </c>
      <c r="F8" s="130">
        <v>0.0256944444444444</v>
      </c>
      <c r="G8" s="80">
        <f>E8-F8</f>
        <v>0.011365740740740787</v>
      </c>
      <c r="H8" s="79">
        <v>2</v>
      </c>
      <c r="I8" s="154">
        <v>18</v>
      </c>
      <c r="J8" s="79">
        <f t="shared" si="0"/>
        <v>119.31956257594214</v>
      </c>
      <c r="K8" s="37" t="s">
        <v>91</v>
      </c>
      <c r="L8" s="23"/>
      <c r="M8" s="23" t="b">
        <f aca="true" t="shared" si="1" ref="M8:M15">IF(D8="І",10,IF(D8="ІІ",3,IF(D8="Ію",3,IF(D8="ІІІ",1,IF(D8="Іію",1,IF(D8="ІІІю",0.3,IF(D8="б.р.",0.1)))))))</f>
        <v>0</v>
      </c>
      <c r="N8" s="26"/>
      <c r="O8" s="26"/>
      <c r="P8" s="23"/>
      <c r="Q8" s="21"/>
      <c r="R8" s="21"/>
    </row>
    <row r="9" spans="1:18" ht="16.5" customHeight="1">
      <c r="A9" s="79">
        <v>3</v>
      </c>
      <c r="B9" s="92" t="s">
        <v>75</v>
      </c>
      <c r="C9" s="98" t="s">
        <v>34</v>
      </c>
      <c r="D9" s="59"/>
      <c r="E9" s="131">
        <v>0.017939814814814815</v>
      </c>
      <c r="F9" s="130">
        <v>0.00555555555555555</v>
      </c>
      <c r="G9" s="80">
        <f>E9-F9</f>
        <v>0.012384259259259265</v>
      </c>
      <c r="H9" s="79">
        <v>3</v>
      </c>
      <c r="I9" s="154" t="s">
        <v>207</v>
      </c>
      <c r="J9" s="79">
        <f t="shared" si="0"/>
        <v>130.0121506682868</v>
      </c>
      <c r="K9" s="37" t="s">
        <v>91</v>
      </c>
      <c r="L9" s="23"/>
      <c r="M9" s="23" t="b">
        <f t="shared" si="1"/>
        <v>0</v>
      </c>
      <c r="N9" s="26"/>
      <c r="O9" s="26"/>
      <c r="P9" s="23"/>
      <c r="Q9" s="21"/>
      <c r="R9" s="21"/>
    </row>
    <row r="10" spans="1:18" ht="16.5" customHeight="1">
      <c r="A10" s="79">
        <v>4</v>
      </c>
      <c r="B10" s="92" t="s">
        <v>185</v>
      </c>
      <c r="C10" s="98" t="s">
        <v>30</v>
      </c>
      <c r="D10" s="59"/>
      <c r="E10" s="131">
        <v>0.035833333333333335</v>
      </c>
      <c r="F10" s="130">
        <v>0.0229166666666666</v>
      </c>
      <c r="G10" s="80">
        <f>E10-F10</f>
        <v>0.012916666666666736</v>
      </c>
      <c r="H10" s="79">
        <v>4</v>
      </c>
      <c r="I10" s="154">
        <v>16</v>
      </c>
      <c r="J10" s="79">
        <f t="shared" si="0"/>
        <v>135.6014580801951</v>
      </c>
      <c r="K10" s="27"/>
      <c r="L10" s="23"/>
      <c r="M10" s="23" t="b">
        <f t="shared" si="1"/>
        <v>0</v>
      </c>
      <c r="N10" s="26"/>
      <c r="O10" s="26"/>
      <c r="P10" s="23"/>
      <c r="Q10" s="21"/>
      <c r="R10" s="21"/>
    </row>
    <row r="11" spans="1:18" ht="16.5" customHeight="1">
      <c r="A11" s="79">
        <v>5</v>
      </c>
      <c r="B11" s="92" t="s">
        <v>196</v>
      </c>
      <c r="C11" s="98" t="s">
        <v>55</v>
      </c>
      <c r="D11" s="59"/>
      <c r="E11" s="131">
        <v>0.03695601851851852</v>
      </c>
      <c r="F11" s="130">
        <v>0.0236111111111111</v>
      </c>
      <c r="G11" s="80">
        <f>E11-F11</f>
        <v>0.01334490740740742</v>
      </c>
      <c r="H11" s="79">
        <v>5</v>
      </c>
      <c r="I11" s="154">
        <v>15</v>
      </c>
      <c r="J11" s="79">
        <f t="shared" si="0"/>
        <v>140.09720534629415</v>
      </c>
      <c r="K11" s="27"/>
      <c r="L11" s="23"/>
      <c r="M11" s="23" t="b">
        <f t="shared" si="1"/>
        <v>0</v>
      </c>
      <c r="N11" s="26"/>
      <c r="O11" s="26"/>
      <c r="P11" s="23"/>
      <c r="Q11" s="21"/>
      <c r="R11" s="21"/>
    </row>
    <row r="12" spans="1:18" ht="16.5" customHeight="1">
      <c r="A12" s="79">
        <v>6</v>
      </c>
      <c r="B12" s="95" t="s">
        <v>86</v>
      </c>
      <c r="C12" s="100" t="s">
        <v>51</v>
      </c>
      <c r="D12" s="55"/>
      <c r="E12" s="80">
        <v>0.03315972222222222</v>
      </c>
      <c r="F12" s="132">
        <v>0.0194444444444444</v>
      </c>
      <c r="G12" s="80">
        <f>E12-F12</f>
        <v>0.013715277777777823</v>
      </c>
      <c r="H12" s="79">
        <v>6</v>
      </c>
      <c r="I12" s="154">
        <v>14</v>
      </c>
      <c r="J12" s="79">
        <f t="shared" si="0"/>
        <v>143.98541919805635</v>
      </c>
      <c r="K12" s="27"/>
      <c r="L12" s="23"/>
      <c r="M12" s="23" t="b">
        <f t="shared" si="1"/>
        <v>0</v>
      </c>
      <c r="N12" s="26"/>
      <c r="O12" s="26"/>
      <c r="P12" s="23"/>
      <c r="Q12" s="21"/>
      <c r="R12" s="21"/>
    </row>
    <row r="13" spans="1:18" ht="16.5" customHeight="1">
      <c r="A13" s="79">
        <v>7</v>
      </c>
      <c r="B13" s="92" t="s">
        <v>141</v>
      </c>
      <c r="C13" s="98" t="s">
        <v>32</v>
      </c>
      <c r="D13" s="55"/>
      <c r="E13" s="80">
        <v>0.03517361111111111</v>
      </c>
      <c r="F13" s="130">
        <v>0.0208333333333333</v>
      </c>
      <c r="G13" s="80">
        <f>E13-F13</f>
        <v>0.014340277777777806</v>
      </c>
      <c r="H13" s="79">
        <v>7</v>
      </c>
      <c r="I13" s="154">
        <v>13</v>
      </c>
      <c r="J13" s="79">
        <f t="shared" si="0"/>
        <v>150.54678007290428</v>
      </c>
      <c r="K13" s="27"/>
      <c r="L13" s="23"/>
      <c r="M13" s="23" t="b">
        <f t="shared" si="1"/>
        <v>0</v>
      </c>
      <c r="N13" s="26"/>
      <c r="O13" s="26"/>
      <c r="P13" s="23"/>
      <c r="Q13" s="21"/>
      <c r="R13" s="21"/>
    </row>
    <row r="14" spans="1:18" ht="16.5" customHeight="1">
      <c r="A14" s="79">
        <v>8</v>
      </c>
      <c r="B14" s="92" t="s">
        <v>159</v>
      </c>
      <c r="C14" s="98" t="s">
        <v>26</v>
      </c>
      <c r="D14" s="59"/>
      <c r="E14" s="131">
        <v>0.017002314814814814</v>
      </c>
      <c r="F14" s="130">
        <v>0.001388888888888889</v>
      </c>
      <c r="G14" s="80">
        <f>E14-F14</f>
        <v>0.015613425925925925</v>
      </c>
      <c r="H14" s="79">
        <v>8</v>
      </c>
      <c r="I14" s="154">
        <v>12</v>
      </c>
      <c r="J14" s="79">
        <f t="shared" si="0"/>
        <v>163.9125151883353</v>
      </c>
      <c r="K14" s="27"/>
      <c r="L14" s="23"/>
      <c r="M14" s="23" t="b">
        <f t="shared" si="1"/>
        <v>0</v>
      </c>
      <c r="N14" s="26"/>
      <c r="O14" s="26"/>
      <c r="P14" s="23"/>
      <c r="Q14" s="21"/>
      <c r="R14" s="21"/>
    </row>
    <row r="15" spans="1:18" ht="16.5" customHeight="1">
      <c r="A15" s="79">
        <v>9</v>
      </c>
      <c r="B15" s="92" t="s">
        <v>109</v>
      </c>
      <c r="C15" s="98" t="s">
        <v>56</v>
      </c>
      <c r="D15" s="55"/>
      <c r="E15" s="80">
        <v>0.03263888888888889</v>
      </c>
      <c r="F15" s="130">
        <v>0.0166666666666666</v>
      </c>
      <c r="G15" s="80">
        <f>E15-F15</f>
        <v>0.01597222222222229</v>
      </c>
      <c r="H15" s="79">
        <v>9</v>
      </c>
      <c r="I15" s="154">
        <v>11</v>
      </c>
      <c r="J15" s="79">
        <f t="shared" si="0"/>
        <v>167.67922235723034</v>
      </c>
      <c r="K15" s="27"/>
      <c r="L15" s="23"/>
      <c r="M15" s="23" t="b">
        <f t="shared" si="1"/>
        <v>0</v>
      </c>
      <c r="N15" s="26"/>
      <c r="O15" s="26"/>
      <c r="P15" s="23"/>
      <c r="Q15" s="21"/>
      <c r="R15" s="21"/>
    </row>
    <row r="16" spans="1:18" ht="16.5" customHeight="1">
      <c r="A16" s="79">
        <v>10</v>
      </c>
      <c r="B16" s="92" t="s">
        <v>92</v>
      </c>
      <c r="C16" s="98" t="s">
        <v>33</v>
      </c>
      <c r="D16" s="59"/>
      <c r="E16" s="80">
        <v>0.01925925925925926</v>
      </c>
      <c r="F16" s="130">
        <v>0.00277777777777777</v>
      </c>
      <c r="G16" s="80">
        <f>E16-F16</f>
        <v>0.01648148148148149</v>
      </c>
      <c r="H16" s="79">
        <v>10</v>
      </c>
      <c r="I16" s="154">
        <v>10</v>
      </c>
      <c r="J16" s="79">
        <f t="shared" si="0"/>
        <v>173.02551640340224</v>
      </c>
      <c r="K16" s="27"/>
      <c r="L16" s="23"/>
      <c r="M16" s="26"/>
      <c r="N16" s="26"/>
      <c r="O16" s="26"/>
      <c r="P16" s="23"/>
      <c r="Q16" s="21"/>
      <c r="R16" s="21"/>
    </row>
    <row r="17" spans="1:18" ht="16.5" customHeight="1">
      <c r="A17" s="79">
        <v>11</v>
      </c>
      <c r="B17" s="92" t="s">
        <v>175</v>
      </c>
      <c r="C17" s="98" t="s">
        <v>27</v>
      </c>
      <c r="D17" s="55"/>
      <c r="E17" s="80">
        <v>0.03668981481481482</v>
      </c>
      <c r="F17" s="130">
        <v>0.0201388888888888</v>
      </c>
      <c r="G17" s="80">
        <f>E17-F17</f>
        <v>0.01655092592592602</v>
      </c>
      <c r="H17" s="79">
        <v>11</v>
      </c>
      <c r="I17" s="154">
        <v>9</v>
      </c>
      <c r="J17" s="79">
        <f t="shared" si="0"/>
        <v>173.7545565006085</v>
      </c>
      <c r="K17" s="27"/>
      <c r="L17" s="23"/>
      <c r="M17" s="26"/>
      <c r="N17" s="26"/>
      <c r="O17" s="26"/>
      <c r="P17" s="23"/>
      <c r="Q17" s="21"/>
      <c r="R17" s="21"/>
    </row>
    <row r="18" spans="1:18" ht="16.5" customHeight="1">
      <c r="A18" s="79">
        <v>12</v>
      </c>
      <c r="B18" s="92" t="s">
        <v>156</v>
      </c>
      <c r="C18" s="98" t="s">
        <v>25</v>
      </c>
      <c r="D18" s="55"/>
      <c r="E18" s="80">
        <v>0.03050925925925926</v>
      </c>
      <c r="F18" s="130">
        <v>0.0125</v>
      </c>
      <c r="G18" s="80">
        <f>E18-F18</f>
        <v>0.01800925925925926</v>
      </c>
      <c r="H18" s="79">
        <v>12</v>
      </c>
      <c r="I18" s="154" t="s">
        <v>207</v>
      </c>
      <c r="J18" s="79">
        <f t="shared" si="0"/>
        <v>189.06439854191976</v>
      </c>
      <c r="K18" s="27"/>
      <c r="L18" s="23"/>
      <c r="M18" s="26"/>
      <c r="N18" s="26"/>
      <c r="O18" s="26"/>
      <c r="P18" s="23"/>
      <c r="Q18" s="21"/>
      <c r="R18" s="21"/>
    </row>
    <row r="19" spans="1:18" ht="16.5" customHeight="1">
      <c r="A19" s="79">
        <v>13</v>
      </c>
      <c r="B19" s="92" t="s">
        <v>93</v>
      </c>
      <c r="C19" s="98" t="s">
        <v>33</v>
      </c>
      <c r="D19" s="59"/>
      <c r="E19" s="131">
        <v>0.03462962962962963</v>
      </c>
      <c r="F19" s="130">
        <v>0.0159722222222222</v>
      </c>
      <c r="G19" s="80">
        <f>E19-F19</f>
        <v>0.018657407407407428</v>
      </c>
      <c r="H19" s="79">
        <v>13</v>
      </c>
      <c r="I19" s="154" t="s">
        <v>207</v>
      </c>
      <c r="J19" s="79">
        <f t="shared" si="0"/>
        <v>195.8687727825032</v>
      </c>
      <c r="K19" s="27"/>
      <c r="L19" s="23"/>
      <c r="M19" s="26"/>
      <c r="N19" s="26"/>
      <c r="O19" s="26"/>
      <c r="P19" s="23"/>
      <c r="Q19" s="21"/>
      <c r="R19" s="21"/>
    </row>
    <row r="20" spans="1:18" ht="16.5" customHeight="1">
      <c r="A20" s="79">
        <v>14</v>
      </c>
      <c r="B20" s="96" t="s">
        <v>160</v>
      </c>
      <c r="C20" s="98" t="s">
        <v>26</v>
      </c>
      <c r="D20" s="59"/>
      <c r="E20" s="131">
        <v>0.03332175925925926</v>
      </c>
      <c r="F20" s="130">
        <v>0.0145833333333333</v>
      </c>
      <c r="G20" s="80">
        <f>E20-F20</f>
        <v>0.018738425925925957</v>
      </c>
      <c r="H20" s="79">
        <v>14</v>
      </c>
      <c r="I20" s="154" t="s">
        <v>207</v>
      </c>
      <c r="J20" s="79">
        <f t="shared" si="0"/>
        <v>196.71931956257623</v>
      </c>
      <c r="K20" s="27"/>
      <c r="L20" s="23"/>
      <c r="M20" s="26"/>
      <c r="N20" s="26"/>
      <c r="O20" s="26"/>
      <c r="P20" s="23"/>
      <c r="Q20" s="21"/>
      <c r="R20" s="21"/>
    </row>
    <row r="21" spans="1:18" ht="16.5" customHeight="1">
      <c r="A21" s="79">
        <v>15</v>
      </c>
      <c r="B21" s="92" t="s">
        <v>113</v>
      </c>
      <c r="C21" s="98" t="s">
        <v>29</v>
      </c>
      <c r="D21" s="55"/>
      <c r="E21" s="80">
        <v>0.04047453703703704</v>
      </c>
      <c r="F21" s="130">
        <v>0.0215277777777777</v>
      </c>
      <c r="G21" s="80">
        <f>E21-F21</f>
        <v>0.018946759259259337</v>
      </c>
      <c r="H21" s="79">
        <v>15</v>
      </c>
      <c r="I21" s="154">
        <v>8</v>
      </c>
      <c r="J21" s="79">
        <f t="shared" si="0"/>
        <v>198.90643985419277</v>
      </c>
      <c r="K21" s="27"/>
      <c r="L21" s="23"/>
      <c r="M21" s="26"/>
      <c r="N21" s="26"/>
      <c r="O21" s="26"/>
      <c r="P21" s="23"/>
      <c r="Q21" s="21"/>
      <c r="R21" s="21"/>
    </row>
    <row r="22" spans="1:18" ht="16.5" customHeight="1">
      <c r="A22" s="79">
        <v>16</v>
      </c>
      <c r="B22" s="92" t="s">
        <v>206</v>
      </c>
      <c r="C22" s="98" t="s">
        <v>31</v>
      </c>
      <c r="D22" s="55"/>
      <c r="E22" s="80">
        <v>0.045335648148148146</v>
      </c>
      <c r="F22" s="130">
        <v>0.0263888888888888</v>
      </c>
      <c r="G22" s="80">
        <f>E22-F22</f>
        <v>0.018946759259259347</v>
      </c>
      <c r="H22" s="79">
        <v>15</v>
      </c>
      <c r="I22" s="154">
        <v>7</v>
      </c>
      <c r="J22" s="79">
        <f>G22/$G$7*100</f>
        <v>198.90643985419288</v>
      </c>
      <c r="K22" s="27"/>
      <c r="L22" s="23"/>
      <c r="M22" s="26"/>
      <c r="N22" s="26"/>
      <c r="O22" s="26"/>
      <c r="P22" s="23"/>
      <c r="Q22" s="21"/>
      <c r="R22" s="21"/>
    </row>
    <row r="23" spans="1:18" ht="16.5" customHeight="1">
      <c r="A23" s="79">
        <v>17</v>
      </c>
      <c r="B23" s="92" t="s">
        <v>88</v>
      </c>
      <c r="C23" s="98" t="s">
        <v>68</v>
      </c>
      <c r="D23" s="55"/>
      <c r="E23" s="80">
        <v>0.029490740740740744</v>
      </c>
      <c r="F23" s="130">
        <v>0.0104166666666667</v>
      </c>
      <c r="G23" s="80">
        <f>E23-F23</f>
        <v>0.019074074074074042</v>
      </c>
      <c r="H23" s="79">
        <v>17</v>
      </c>
      <c r="I23" s="154" t="s">
        <v>207</v>
      </c>
      <c r="J23" s="79">
        <f>G23/$G$7*100</f>
        <v>200.24301336573473</v>
      </c>
      <c r="K23" s="27"/>
      <c r="L23" s="23"/>
      <c r="M23" s="26"/>
      <c r="N23" s="26"/>
      <c r="O23" s="26"/>
      <c r="P23" s="23"/>
      <c r="Q23" s="21"/>
      <c r="R23" s="21"/>
    </row>
    <row r="24" spans="1:18" ht="16.5" customHeight="1">
      <c r="A24" s="79">
        <v>18</v>
      </c>
      <c r="B24" s="92" t="s">
        <v>205</v>
      </c>
      <c r="C24" s="98" t="s">
        <v>71</v>
      </c>
      <c r="D24" s="59"/>
      <c r="E24" s="131">
        <v>0.03445601851851852</v>
      </c>
      <c r="F24" s="130">
        <v>0.0152777777777777</v>
      </c>
      <c r="G24" s="80">
        <f>E24-F24</f>
        <v>0.01917824074074082</v>
      </c>
      <c r="H24" s="79">
        <v>18</v>
      </c>
      <c r="I24" s="154">
        <v>6</v>
      </c>
      <c r="J24" s="79">
        <f>G24/$G$7*100</f>
        <v>201.33657351154392</v>
      </c>
      <c r="K24" s="27"/>
      <c r="L24" s="23"/>
      <c r="M24" s="26"/>
      <c r="N24" s="26"/>
      <c r="O24" s="26"/>
      <c r="P24" s="23"/>
      <c r="Q24" s="21"/>
      <c r="R24" s="21"/>
    </row>
    <row r="25" spans="1:18" ht="16.5" customHeight="1">
      <c r="A25" s="79">
        <v>19</v>
      </c>
      <c r="B25" s="92" t="s">
        <v>202</v>
      </c>
      <c r="C25" s="98" t="s">
        <v>56</v>
      </c>
      <c r="D25" s="59"/>
      <c r="E25" s="80">
        <v>0.02395833333333333</v>
      </c>
      <c r="F25" s="130">
        <v>0.00347222222222222</v>
      </c>
      <c r="G25" s="80">
        <f>E25-F25</f>
        <v>0.02048611111111111</v>
      </c>
      <c r="H25" s="79">
        <v>19</v>
      </c>
      <c r="I25" s="154" t="s">
        <v>207</v>
      </c>
      <c r="J25" s="79">
        <f>G25/$G$7*100</f>
        <v>215.0668286755771</v>
      </c>
      <c r="K25" s="27"/>
      <c r="L25" s="23"/>
      <c r="M25" s="26"/>
      <c r="N25" s="26"/>
      <c r="O25" s="26"/>
      <c r="P25" s="23"/>
      <c r="Q25" s="21"/>
      <c r="R25" s="21"/>
    </row>
    <row r="26" spans="1:18" ht="16.5" customHeight="1">
      <c r="A26" s="79">
        <v>20</v>
      </c>
      <c r="B26" s="92" t="s">
        <v>121</v>
      </c>
      <c r="C26" s="98" t="s">
        <v>22</v>
      </c>
      <c r="D26" s="59"/>
      <c r="E26" s="131">
        <v>0.03131944444444445</v>
      </c>
      <c r="F26" s="130">
        <v>0.00902777777777777</v>
      </c>
      <c r="G26" s="80">
        <f>E26-F26</f>
        <v>0.02229166666666668</v>
      </c>
      <c r="H26" s="79">
        <v>20</v>
      </c>
      <c r="I26" s="154">
        <v>5</v>
      </c>
      <c r="J26" s="79">
        <f>G26/$G$7*100</f>
        <v>234.02187120291623</v>
      </c>
      <c r="K26" s="27"/>
      <c r="L26" s="23"/>
      <c r="M26" s="26"/>
      <c r="N26" s="26"/>
      <c r="O26" s="26"/>
      <c r="P26" s="23"/>
      <c r="Q26" s="21"/>
      <c r="R26" s="21"/>
    </row>
    <row r="27" spans="1:18" ht="16.5" customHeight="1">
      <c r="A27" s="79">
        <v>21</v>
      </c>
      <c r="B27" s="92" t="s">
        <v>135</v>
      </c>
      <c r="C27" s="98" t="s">
        <v>66</v>
      </c>
      <c r="D27" s="55"/>
      <c r="E27" s="80">
        <v>0.03619212962962963</v>
      </c>
      <c r="F27" s="130">
        <v>0.0138888888888888</v>
      </c>
      <c r="G27" s="80">
        <f>E27-F27</f>
        <v>0.022303240740740832</v>
      </c>
      <c r="H27" s="79">
        <v>21</v>
      </c>
      <c r="I27" s="154">
        <v>4</v>
      </c>
      <c r="J27" s="79">
        <f>G27/$G$7*100</f>
        <v>234.14337788578462</v>
      </c>
      <c r="K27" s="27"/>
      <c r="L27" s="23"/>
      <c r="M27" s="26"/>
      <c r="N27" s="26"/>
      <c r="O27" s="26"/>
      <c r="P27" s="23"/>
      <c r="Q27" s="21"/>
      <c r="R27" s="21"/>
    </row>
    <row r="28" spans="1:18" ht="16.5" customHeight="1">
      <c r="A28" s="79">
        <v>22</v>
      </c>
      <c r="B28" s="92" t="s">
        <v>79</v>
      </c>
      <c r="C28" s="98" t="s">
        <v>32</v>
      </c>
      <c r="D28" s="55"/>
      <c r="E28" s="80">
        <v>0.030138888888888885</v>
      </c>
      <c r="F28" s="130">
        <v>0.00763888888888888</v>
      </c>
      <c r="G28" s="80">
        <f>E28-F28</f>
        <v>0.022500000000000006</v>
      </c>
      <c r="H28" s="79">
        <v>22</v>
      </c>
      <c r="I28" s="154" t="s">
        <v>207</v>
      </c>
      <c r="J28" s="79">
        <f>G28/$G$7*100</f>
        <v>236.20899149453223</v>
      </c>
      <c r="K28" s="27"/>
      <c r="L28" s="23"/>
      <c r="M28" s="26"/>
      <c r="N28" s="26"/>
      <c r="O28" s="26"/>
      <c r="P28" s="23"/>
      <c r="Q28" s="21"/>
      <c r="R28" s="21"/>
    </row>
    <row r="29" spans="1:18" ht="16.5" customHeight="1">
      <c r="A29" s="79">
        <v>23</v>
      </c>
      <c r="B29" s="95" t="s">
        <v>85</v>
      </c>
      <c r="C29" s="100" t="s">
        <v>64</v>
      </c>
      <c r="D29" s="59"/>
      <c r="E29" s="80">
        <v>0.030127314814814815</v>
      </c>
      <c r="F29" s="132">
        <v>0.00625</v>
      </c>
      <c r="G29" s="80">
        <f>E29-F29</f>
        <v>0.023877314814814816</v>
      </c>
      <c r="H29" s="79">
        <v>23</v>
      </c>
      <c r="I29" s="154" t="s">
        <v>207</v>
      </c>
      <c r="J29" s="79">
        <f>G29/$G$7*100</f>
        <v>250.66828675577156</v>
      </c>
      <c r="K29" s="27"/>
      <c r="L29" s="23"/>
      <c r="M29" s="26"/>
      <c r="N29" s="26"/>
      <c r="O29" s="26"/>
      <c r="P29" s="23"/>
      <c r="Q29" s="21"/>
      <c r="R29" s="21"/>
    </row>
    <row r="30" spans="1:18" ht="16.5" customHeight="1">
      <c r="A30" s="79">
        <v>24</v>
      </c>
      <c r="B30" s="92" t="s">
        <v>201</v>
      </c>
      <c r="C30" s="98" t="s">
        <v>71</v>
      </c>
      <c r="D30" s="59"/>
      <c r="E30" s="80">
        <v>0.02694444444444444</v>
      </c>
      <c r="F30" s="130">
        <v>0.00208333333333333</v>
      </c>
      <c r="G30" s="80">
        <f>E30-F30</f>
        <v>0.02486111111111111</v>
      </c>
      <c r="H30" s="79">
        <v>24</v>
      </c>
      <c r="I30" s="154" t="s">
        <v>207</v>
      </c>
      <c r="J30" s="79">
        <f>G30/$G$7*100</f>
        <v>260.9963547995139</v>
      </c>
      <c r="K30" s="27"/>
      <c r="L30" s="23"/>
      <c r="M30" s="26"/>
      <c r="N30" s="26"/>
      <c r="O30" s="26"/>
      <c r="P30" s="23"/>
      <c r="Q30" s="21"/>
      <c r="R30" s="21"/>
    </row>
    <row r="31" spans="1:18" ht="16.5" customHeight="1">
      <c r="A31" s="79">
        <v>25</v>
      </c>
      <c r="B31" s="95" t="s">
        <v>101</v>
      </c>
      <c r="C31" s="98" t="s">
        <v>23</v>
      </c>
      <c r="D31" s="55"/>
      <c r="E31" s="80">
        <v>0.05034722222222222</v>
      </c>
      <c r="F31" s="130">
        <v>0.0243055555555555</v>
      </c>
      <c r="G31" s="80">
        <f>E31-F31</f>
        <v>0.026041666666666716</v>
      </c>
      <c r="H31" s="79">
        <v>25</v>
      </c>
      <c r="I31" s="154">
        <v>3</v>
      </c>
      <c r="J31" s="79">
        <f>G31/$G$7*100</f>
        <v>273.39003645200535</v>
      </c>
      <c r="K31" s="27"/>
      <c r="L31" s="23"/>
      <c r="M31" s="26"/>
      <c r="N31" s="26"/>
      <c r="O31" s="26"/>
      <c r="P31" s="23"/>
      <c r="Q31" s="21"/>
      <c r="R31" s="21"/>
    </row>
    <row r="32" spans="1:18" ht="16.5" customHeight="1">
      <c r="A32" s="79">
        <v>26</v>
      </c>
      <c r="B32" s="92" t="s">
        <v>83</v>
      </c>
      <c r="C32" s="92" t="s">
        <v>80</v>
      </c>
      <c r="D32" s="59"/>
      <c r="E32" s="80">
        <v>0.031064814814814812</v>
      </c>
      <c r="F32" s="130">
        <v>0.00416666666666666</v>
      </c>
      <c r="G32" s="80">
        <f>E32-F32</f>
        <v>0.026898148148148154</v>
      </c>
      <c r="H32" s="79">
        <v>26</v>
      </c>
      <c r="I32" s="154">
        <v>2</v>
      </c>
      <c r="J32" s="79">
        <f>G32/$G$7*100</f>
        <v>282.3815309842042</v>
      </c>
      <c r="K32" s="27"/>
      <c r="L32" s="23"/>
      <c r="M32" s="26"/>
      <c r="N32" s="23"/>
      <c r="O32" s="23"/>
      <c r="P32" s="23"/>
      <c r="Q32" s="21"/>
      <c r="R32" s="21"/>
    </row>
    <row r="33" spans="1:18" ht="16.5" customHeight="1">
      <c r="A33" s="79">
        <v>27</v>
      </c>
      <c r="B33" s="92" t="s">
        <v>204</v>
      </c>
      <c r="C33" s="98" t="s">
        <v>31</v>
      </c>
      <c r="D33" s="55"/>
      <c r="E33" s="80">
        <v>0.041400462962962965</v>
      </c>
      <c r="F33" s="130">
        <v>0.0131944444444444</v>
      </c>
      <c r="G33" s="80">
        <f>E33-F33</f>
        <v>0.028206018518518568</v>
      </c>
      <c r="H33" s="79">
        <v>27</v>
      </c>
      <c r="I33" s="154" t="s">
        <v>207</v>
      </c>
      <c r="J33" s="79">
        <f>G33/$G$7*100</f>
        <v>296.1117861482386</v>
      </c>
      <c r="K33" s="27"/>
      <c r="L33" s="23"/>
      <c r="M33" s="23"/>
      <c r="N33" s="26"/>
      <c r="O33" s="26"/>
      <c r="P33" s="23"/>
      <c r="Q33" s="21"/>
      <c r="R33" s="21"/>
    </row>
    <row r="34" spans="1:18" ht="16.5" customHeight="1">
      <c r="A34" s="79">
        <v>28</v>
      </c>
      <c r="B34" s="92" t="s">
        <v>174</v>
      </c>
      <c r="C34" s="98" t="s">
        <v>27</v>
      </c>
      <c r="D34" s="59"/>
      <c r="E34" s="80">
        <v>0.037071759259259256</v>
      </c>
      <c r="F34" s="130">
        <v>0.00694444444444444</v>
      </c>
      <c r="G34" s="80">
        <f>E34-F34</f>
        <v>0.030127314814814815</v>
      </c>
      <c r="H34" s="79">
        <v>28</v>
      </c>
      <c r="I34" s="154" t="s">
        <v>207</v>
      </c>
      <c r="J34" s="79">
        <f>G34/$G$7*100</f>
        <v>316.2818955042527</v>
      </c>
      <c r="K34" s="27"/>
      <c r="L34" s="23"/>
      <c r="M34" s="23"/>
      <c r="N34" s="26"/>
      <c r="O34" s="26"/>
      <c r="P34" s="23"/>
      <c r="Q34" s="21"/>
      <c r="R34" s="21"/>
    </row>
    <row r="35" spans="1:18" ht="16.5" customHeight="1">
      <c r="A35" s="79">
        <v>29</v>
      </c>
      <c r="B35" s="92" t="s">
        <v>73</v>
      </c>
      <c r="C35" s="98" t="s">
        <v>30</v>
      </c>
      <c r="D35" s="55"/>
      <c r="E35" s="80">
        <v>0.04325231481481481</v>
      </c>
      <c r="F35" s="130">
        <v>0.00972222222222222</v>
      </c>
      <c r="G35" s="80">
        <f>E35-F35</f>
        <v>0.03353009259259259</v>
      </c>
      <c r="H35" s="79">
        <v>29</v>
      </c>
      <c r="I35" s="154" t="s">
        <v>207</v>
      </c>
      <c r="J35" s="133">
        <f>G35/$G$7*100</f>
        <v>352.0048602673146</v>
      </c>
      <c r="K35" s="27"/>
      <c r="L35" s="23"/>
      <c r="M35" s="23"/>
      <c r="N35" s="26"/>
      <c r="O35" s="26"/>
      <c r="P35" s="23"/>
      <c r="Q35" s="21"/>
      <c r="R35" s="21"/>
    </row>
    <row r="36" spans="1:18" ht="16.5" customHeight="1">
      <c r="A36" s="79">
        <v>30</v>
      </c>
      <c r="B36" s="92" t="s">
        <v>200</v>
      </c>
      <c r="C36" s="98" t="s">
        <v>57</v>
      </c>
      <c r="D36" s="55"/>
      <c r="E36" s="80">
        <v>0.03469907407407408</v>
      </c>
      <c r="F36" s="130">
        <v>0.0006944444444444445</v>
      </c>
      <c r="G36" s="80">
        <f>E36-F36</f>
        <v>0.034004629629629635</v>
      </c>
      <c r="H36" s="79">
        <v>30</v>
      </c>
      <c r="I36" s="79" t="s">
        <v>207</v>
      </c>
      <c r="J36" s="79">
        <f>G36/$G$7*100</f>
        <v>356.9866342648846</v>
      </c>
      <c r="K36" s="27"/>
      <c r="L36" s="23"/>
      <c r="M36" s="23"/>
      <c r="N36" s="26"/>
      <c r="O36" s="26"/>
      <c r="P36" s="23"/>
      <c r="Q36" s="21"/>
      <c r="R36" s="21"/>
    </row>
    <row r="37" spans="1:18" ht="16.5" customHeight="1">
      <c r="A37" s="79">
        <v>31</v>
      </c>
      <c r="B37" s="92" t="s">
        <v>112</v>
      </c>
      <c r="C37" s="98" t="s">
        <v>29</v>
      </c>
      <c r="D37" s="55"/>
      <c r="E37" s="80">
        <v>0.04329861111111111</v>
      </c>
      <c r="F37" s="130">
        <v>0.00833333333333333</v>
      </c>
      <c r="G37" s="80">
        <f>E37-F37</f>
        <v>0.034965277777777776</v>
      </c>
      <c r="H37" s="79">
        <v>31</v>
      </c>
      <c r="I37" s="79" t="s">
        <v>207</v>
      </c>
      <c r="J37" s="133">
        <f>G37/$G$7*100</f>
        <v>367.0716889428918</v>
      </c>
      <c r="K37" s="27"/>
      <c r="L37" s="23"/>
      <c r="M37" s="23"/>
      <c r="N37" s="26"/>
      <c r="O37" s="26"/>
      <c r="P37" s="23"/>
      <c r="Q37" s="21"/>
      <c r="R37" s="21"/>
    </row>
    <row r="38" spans="1:18" ht="16.5" customHeight="1">
      <c r="A38" s="79">
        <v>32</v>
      </c>
      <c r="B38" s="92" t="s">
        <v>171</v>
      </c>
      <c r="C38" s="92" t="s">
        <v>80</v>
      </c>
      <c r="D38" s="55"/>
      <c r="E38" s="80">
        <v>0.053182870370370366</v>
      </c>
      <c r="F38" s="130">
        <v>0.0173611111111111</v>
      </c>
      <c r="G38" s="80">
        <f>E38-F38</f>
        <v>0.03582175925925926</v>
      </c>
      <c r="H38" s="79">
        <v>32</v>
      </c>
      <c r="I38" s="79" t="s">
        <v>207</v>
      </c>
      <c r="J38" s="133">
        <f>G38/$G$7*100</f>
        <v>376.0631834750911</v>
      </c>
      <c r="K38" s="27"/>
      <c r="L38" s="23"/>
      <c r="M38" s="23"/>
      <c r="N38" s="26"/>
      <c r="O38" s="26"/>
      <c r="P38" s="23"/>
      <c r="Q38" s="21"/>
      <c r="R38" s="21"/>
    </row>
    <row r="39" spans="1:18" ht="16.5" customHeight="1">
      <c r="A39" s="79">
        <v>33</v>
      </c>
      <c r="B39" s="95" t="s">
        <v>100</v>
      </c>
      <c r="C39" s="98" t="s">
        <v>23</v>
      </c>
      <c r="D39" s="55"/>
      <c r="E39" s="80">
        <v>0.05032407407407408</v>
      </c>
      <c r="F39" s="130">
        <v>0.0111111111111111</v>
      </c>
      <c r="G39" s="80">
        <f>E39-F39</f>
        <v>0.03921296296296298</v>
      </c>
      <c r="H39" s="79">
        <v>33</v>
      </c>
      <c r="I39" s="79" t="s">
        <v>207</v>
      </c>
      <c r="J39" s="79">
        <f>G39/$G$7*100</f>
        <v>411.66464155528564</v>
      </c>
      <c r="K39" s="28"/>
      <c r="L39" s="23"/>
      <c r="M39" s="23"/>
      <c r="N39" s="26"/>
      <c r="O39" s="26"/>
      <c r="P39" s="23"/>
      <c r="Q39" s="21"/>
      <c r="R39" s="21"/>
    </row>
    <row r="40" spans="1:18" ht="16.5" customHeight="1">
      <c r="A40" s="79">
        <v>34</v>
      </c>
      <c r="B40" s="92" t="s">
        <v>148</v>
      </c>
      <c r="C40" s="98" t="s">
        <v>28</v>
      </c>
      <c r="D40" s="59"/>
      <c r="E40" s="131" t="s">
        <v>203</v>
      </c>
      <c r="F40" s="130"/>
      <c r="G40" s="80"/>
      <c r="H40" s="79"/>
      <c r="I40" s="79"/>
      <c r="J40" s="79"/>
      <c r="K40" s="27"/>
      <c r="L40" s="23"/>
      <c r="M40" s="23"/>
      <c r="N40" s="26"/>
      <c r="O40" s="26"/>
      <c r="P40" s="23"/>
      <c r="Q40" s="21"/>
      <c r="R40" s="21"/>
    </row>
    <row r="41" spans="1:18" ht="16.5" customHeight="1">
      <c r="A41" s="79">
        <v>35</v>
      </c>
      <c r="B41" s="92" t="s">
        <v>122</v>
      </c>
      <c r="C41" s="98" t="s">
        <v>22</v>
      </c>
      <c r="D41" s="59"/>
      <c r="E41" s="131" t="s">
        <v>203</v>
      </c>
      <c r="F41" s="130"/>
      <c r="G41" s="80"/>
      <c r="H41" s="79"/>
      <c r="I41" s="79"/>
      <c r="J41" s="79"/>
      <c r="K41" s="27"/>
      <c r="L41" s="23"/>
      <c r="M41" s="23"/>
      <c r="N41" s="26"/>
      <c r="O41" s="26"/>
      <c r="P41" s="23"/>
      <c r="Q41" s="21"/>
      <c r="R41" s="21"/>
    </row>
    <row r="42" spans="1:18" ht="16.5" customHeight="1">
      <c r="A42" s="79">
        <v>36</v>
      </c>
      <c r="B42" s="92" t="s">
        <v>149</v>
      </c>
      <c r="C42" s="98" t="s">
        <v>28</v>
      </c>
      <c r="D42" s="60"/>
      <c r="E42" s="109" t="s">
        <v>203</v>
      </c>
      <c r="F42" s="130"/>
      <c r="G42" s="80"/>
      <c r="H42" s="79"/>
      <c r="I42" s="79"/>
      <c r="J42" s="79"/>
      <c r="K42" s="27"/>
      <c r="L42" s="23"/>
      <c r="M42" s="23"/>
      <c r="N42" s="26"/>
      <c r="O42" s="26"/>
      <c r="P42" s="23"/>
      <c r="Q42" s="21"/>
      <c r="R42" s="21"/>
    </row>
    <row r="43" spans="1:18" ht="16.5" customHeight="1">
      <c r="A43" s="147"/>
      <c r="K43" s="29"/>
      <c r="L43" s="23"/>
      <c r="M43" s="23"/>
      <c r="N43" s="26"/>
      <c r="O43" s="26"/>
      <c r="P43" s="23"/>
      <c r="Q43" s="21"/>
      <c r="R43" s="21"/>
    </row>
    <row r="44" spans="1:18" ht="13.5" customHeight="1">
      <c r="A44" s="126"/>
      <c r="K44" s="23"/>
      <c r="L44" s="23"/>
      <c r="M44" s="23"/>
      <c r="N44" s="26"/>
      <c r="O44" s="26"/>
      <c r="P44" s="23"/>
      <c r="Q44" s="21"/>
      <c r="R44" s="21"/>
    </row>
    <row r="45" spans="1:18" ht="13.5" customHeight="1">
      <c r="A45" s="126"/>
      <c r="K45" s="21"/>
      <c r="L45" s="23"/>
      <c r="M45" s="23"/>
      <c r="N45" s="26"/>
      <c r="O45" s="26"/>
      <c r="P45" s="21"/>
      <c r="Q45" s="21"/>
      <c r="R45" s="21"/>
    </row>
    <row r="46" spans="1:18" ht="13.5" customHeight="1">
      <c r="A46" s="126"/>
      <c r="B46" s="21"/>
      <c r="C46" s="21"/>
      <c r="D46" s="21"/>
      <c r="E46" s="135"/>
      <c r="F46" s="116"/>
      <c r="G46" s="116"/>
      <c r="H46" s="116"/>
      <c r="I46" s="116"/>
      <c r="J46" s="116"/>
      <c r="K46" s="21"/>
      <c r="L46" s="23"/>
      <c r="M46" s="21"/>
      <c r="N46" s="26"/>
      <c r="O46" s="26"/>
      <c r="P46" s="21"/>
      <c r="Q46" s="21"/>
      <c r="R46" s="21"/>
    </row>
    <row r="47" spans="1:18" ht="13.5" customHeight="1">
      <c r="A47" s="116"/>
      <c r="B47" s="33" t="s">
        <v>17</v>
      </c>
      <c r="C47" s="21"/>
      <c r="D47" s="33"/>
      <c r="E47" s="129"/>
      <c r="F47" s="129"/>
      <c r="G47" s="129"/>
      <c r="H47" s="116" t="s">
        <v>21</v>
      </c>
      <c r="I47" s="116">
        <f>M49+M50+M51+M52+M53+M54+M55+M56+M57+M58</f>
        <v>0</v>
      </c>
      <c r="J47" s="116"/>
      <c r="K47" s="21"/>
      <c r="L47" s="21"/>
      <c r="M47" s="21"/>
      <c r="N47" s="21"/>
      <c r="O47" s="21"/>
      <c r="P47" s="21"/>
      <c r="Q47" s="21"/>
      <c r="R47" s="21"/>
    </row>
    <row r="48" spans="1:18" ht="29.25" customHeight="1">
      <c r="A48" s="123" t="s">
        <v>10</v>
      </c>
      <c r="B48" s="53" t="s">
        <v>0</v>
      </c>
      <c r="C48" s="53" t="s">
        <v>42</v>
      </c>
      <c r="D48" s="24" t="s">
        <v>16</v>
      </c>
      <c r="E48" s="121" t="s">
        <v>13</v>
      </c>
      <c r="F48" s="122" t="s">
        <v>14</v>
      </c>
      <c r="G48" s="123" t="s">
        <v>12</v>
      </c>
      <c r="H48" s="123" t="s">
        <v>43</v>
      </c>
      <c r="I48" s="122" t="s">
        <v>41</v>
      </c>
      <c r="J48" s="122" t="s">
        <v>40</v>
      </c>
      <c r="K48" s="24" t="s">
        <v>19</v>
      </c>
      <c r="L48" s="21"/>
      <c r="M48" s="21"/>
      <c r="N48" s="21"/>
      <c r="O48" s="21"/>
      <c r="P48" s="21"/>
      <c r="Q48" s="21"/>
      <c r="R48" s="21"/>
    </row>
    <row r="49" spans="1:18" ht="18.75" customHeight="1">
      <c r="A49" s="79">
        <v>1</v>
      </c>
      <c r="B49" s="92" t="s">
        <v>111</v>
      </c>
      <c r="C49" s="98" t="s">
        <v>56</v>
      </c>
      <c r="D49" s="55"/>
      <c r="E49" s="80">
        <v>0.037662037037037036</v>
      </c>
      <c r="F49" s="130">
        <v>0.0229166666666666</v>
      </c>
      <c r="G49" s="80">
        <f>E49-F49</f>
        <v>0.014745370370370436</v>
      </c>
      <c r="H49" s="79">
        <v>1</v>
      </c>
      <c r="I49" s="154">
        <v>20</v>
      </c>
      <c r="J49" s="79">
        <f>G49/$G$49*100</f>
        <v>100</v>
      </c>
      <c r="K49" s="55" t="s">
        <v>91</v>
      </c>
      <c r="L49" s="23"/>
      <c r="M49" s="21" t="b">
        <f>IF(D49="І",10,IF(D49="ІІ",3,IF(D49="Ію",3,IF(D49="ІІІ",1,IF(D49="Іію",1,IF(D49="ІІІю",0.3,IF(D49="б.р.",0.1)))))))</f>
        <v>0</v>
      </c>
      <c r="N49" s="26"/>
      <c r="O49" s="26"/>
      <c r="P49" s="23"/>
      <c r="Q49" s="21"/>
      <c r="R49" s="21"/>
    </row>
    <row r="50" spans="1:18" ht="18.75" customHeight="1">
      <c r="A50" s="79">
        <v>2</v>
      </c>
      <c r="B50" s="92" t="s">
        <v>208</v>
      </c>
      <c r="C50" s="98" t="s">
        <v>71</v>
      </c>
      <c r="D50" s="59"/>
      <c r="E50" s="131">
        <v>0.026631944444444444</v>
      </c>
      <c r="F50" s="130">
        <v>0.0118055555555555</v>
      </c>
      <c r="G50" s="80">
        <f>E50-F50</f>
        <v>0.014826388888888944</v>
      </c>
      <c r="H50" s="79">
        <v>2</v>
      </c>
      <c r="I50" s="154">
        <v>18</v>
      </c>
      <c r="J50" s="79">
        <f aca="true" t="shared" si="2" ref="J50:J74">G50/$G$49*100</f>
        <v>100.54945054945048</v>
      </c>
      <c r="K50" s="55" t="s">
        <v>91</v>
      </c>
      <c r="L50" s="23"/>
      <c r="M50" s="21" t="b">
        <f aca="true" t="shared" si="3" ref="M50:M58">IF(D50="І",10,IF(D50="ІІ",3,IF(D50="Ію",3,IF(D50="ІІІ",1,IF(D50="Іію",1,IF(D50="ІІІю",0.3,IF(D50="б.р.",0.1)))))))</f>
        <v>0</v>
      </c>
      <c r="N50" s="26"/>
      <c r="O50" s="26"/>
      <c r="P50" s="23"/>
      <c r="Q50" s="21"/>
      <c r="R50" s="21"/>
    </row>
    <row r="51" spans="1:18" ht="18.75" customHeight="1">
      <c r="A51" s="79">
        <v>3</v>
      </c>
      <c r="B51" s="92" t="s">
        <v>78</v>
      </c>
      <c r="C51" s="98" t="s">
        <v>25</v>
      </c>
      <c r="D51" s="55"/>
      <c r="E51" s="80">
        <v>0.03715277777777778</v>
      </c>
      <c r="F51" s="130">
        <v>0.0222222222222222</v>
      </c>
      <c r="G51" s="80">
        <f>E51-F51</f>
        <v>0.014930555555555579</v>
      </c>
      <c r="H51" s="79">
        <v>3</v>
      </c>
      <c r="I51" s="154">
        <v>16</v>
      </c>
      <c r="J51" s="79">
        <f t="shared" si="2"/>
        <v>101.25588697017238</v>
      </c>
      <c r="K51" s="55" t="s">
        <v>91</v>
      </c>
      <c r="L51" s="23"/>
      <c r="M51" s="21" t="b">
        <f t="shared" si="3"/>
        <v>0</v>
      </c>
      <c r="N51" s="26"/>
      <c r="O51" s="26"/>
      <c r="P51" s="23"/>
      <c r="Q51" s="21"/>
      <c r="R51" s="21"/>
    </row>
    <row r="52" spans="1:18" ht="18.75" customHeight="1">
      <c r="A52" s="79">
        <v>4</v>
      </c>
      <c r="B52" s="92" t="s">
        <v>77</v>
      </c>
      <c r="C52" s="98" t="s">
        <v>31</v>
      </c>
      <c r="D52" s="55"/>
      <c r="E52" s="80">
        <v>0.018055555555555557</v>
      </c>
      <c r="F52" s="130">
        <v>0.00277777777777777</v>
      </c>
      <c r="G52" s="80">
        <f>E52-F52</f>
        <v>0.015277777777777788</v>
      </c>
      <c r="H52" s="79">
        <v>4</v>
      </c>
      <c r="I52" s="154">
        <v>15</v>
      </c>
      <c r="J52" s="79">
        <f t="shared" si="2"/>
        <v>103.61067503924608</v>
      </c>
      <c r="K52" s="27"/>
      <c r="L52" s="23"/>
      <c r="M52" s="21" t="b">
        <f t="shared" si="3"/>
        <v>0</v>
      </c>
      <c r="N52" s="26"/>
      <c r="O52" s="26"/>
      <c r="P52" s="23"/>
      <c r="Q52" s="21"/>
      <c r="R52" s="21"/>
    </row>
    <row r="53" spans="1:18" ht="18.75" customHeight="1">
      <c r="A53" s="79">
        <v>5</v>
      </c>
      <c r="B53" s="92" t="s">
        <v>127</v>
      </c>
      <c r="C53" s="98" t="s">
        <v>34</v>
      </c>
      <c r="D53" s="60"/>
      <c r="E53" s="109">
        <v>0.03755787037037037</v>
      </c>
      <c r="F53" s="130">
        <v>0.0215277777777777</v>
      </c>
      <c r="G53" s="80">
        <f>E53-F53</f>
        <v>0.016030092592592672</v>
      </c>
      <c r="H53" s="79">
        <v>5</v>
      </c>
      <c r="I53" s="154">
        <v>14</v>
      </c>
      <c r="J53" s="79">
        <f t="shared" si="2"/>
        <v>108.71271585557305</v>
      </c>
      <c r="K53" s="27"/>
      <c r="L53" s="23"/>
      <c r="M53" s="21" t="b">
        <f t="shared" si="3"/>
        <v>0</v>
      </c>
      <c r="N53" s="26"/>
      <c r="O53" s="26"/>
      <c r="P53" s="23"/>
      <c r="Q53" s="21"/>
      <c r="R53" s="21"/>
    </row>
    <row r="54" spans="1:18" ht="18.75" customHeight="1">
      <c r="A54" s="79">
        <v>6</v>
      </c>
      <c r="B54" s="96" t="s">
        <v>161</v>
      </c>
      <c r="C54" s="98" t="s">
        <v>26</v>
      </c>
      <c r="D54" s="55"/>
      <c r="E54" s="80">
        <v>0.02342592592592593</v>
      </c>
      <c r="F54" s="132">
        <v>0.00625</v>
      </c>
      <c r="G54" s="80">
        <f>E54-F54</f>
        <v>0.017175925925925928</v>
      </c>
      <c r="H54" s="79">
        <v>6</v>
      </c>
      <c r="I54" s="154">
        <v>13</v>
      </c>
      <c r="J54" s="79">
        <f t="shared" si="2"/>
        <v>116.48351648351598</v>
      </c>
      <c r="K54" s="27"/>
      <c r="L54" s="23"/>
      <c r="M54" s="21" t="b">
        <f t="shared" si="3"/>
        <v>0</v>
      </c>
      <c r="N54" s="26"/>
      <c r="O54" s="26"/>
      <c r="P54" s="23"/>
      <c r="Q54" s="21"/>
      <c r="R54" s="21"/>
    </row>
    <row r="55" spans="1:18" ht="18.75" customHeight="1">
      <c r="A55" s="79">
        <v>7</v>
      </c>
      <c r="B55" s="92" t="s">
        <v>197</v>
      </c>
      <c r="C55" s="98" t="s">
        <v>55</v>
      </c>
      <c r="D55" s="55"/>
      <c r="E55" s="80">
        <v>0.034039351851851855</v>
      </c>
      <c r="F55" s="130">
        <v>0.0166666666666666</v>
      </c>
      <c r="G55" s="80">
        <f>E55-F55</f>
        <v>0.017372685185185255</v>
      </c>
      <c r="H55" s="79">
        <v>7</v>
      </c>
      <c r="I55" s="155">
        <v>12</v>
      </c>
      <c r="J55" s="79">
        <f t="shared" si="2"/>
        <v>117.81789638932491</v>
      </c>
      <c r="K55" s="27"/>
      <c r="L55" s="23"/>
      <c r="M55" s="21" t="b">
        <f t="shared" si="3"/>
        <v>0</v>
      </c>
      <c r="N55" s="26"/>
      <c r="O55" s="26"/>
      <c r="P55" s="23"/>
      <c r="Q55" s="21"/>
      <c r="R55" s="21"/>
    </row>
    <row r="56" spans="1:18" ht="18.75" customHeight="1">
      <c r="A56" s="79">
        <v>8</v>
      </c>
      <c r="B56" s="92" t="s">
        <v>94</v>
      </c>
      <c r="C56" s="98" t="s">
        <v>33</v>
      </c>
      <c r="D56" s="55"/>
      <c r="E56" s="80">
        <v>0.028449074074074075</v>
      </c>
      <c r="F56" s="130">
        <v>0.0104166666666667</v>
      </c>
      <c r="G56" s="80">
        <f>E56-F56</f>
        <v>0.018032407407407372</v>
      </c>
      <c r="H56" s="79">
        <v>8</v>
      </c>
      <c r="I56" s="154">
        <v>11</v>
      </c>
      <c r="J56" s="79">
        <f t="shared" si="2"/>
        <v>122.29199372056436</v>
      </c>
      <c r="K56" s="27"/>
      <c r="L56" s="23"/>
      <c r="M56" s="21" t="b">
        <f t="shared" si="3"/>
        <v>0</v>
      </c>
      <c r="N56" s="26"/>
      <c r="O56" s="26"/>
      <c r="P56" s="23"/>
      <c r="Q56" s="21"/>
      <c r="R56" s="21"/>
    </row>
    <row r="57" spans="1:18" ht="18.75" customHeight="1">
      <c r="A57" s="79">
        <v>9</v>
      </c>
      <c r="B57" s="92" t="s">
        <v>143</v>
      </c>
      <c r="C57" s="98" t="s">
        <v>32</v>
      </c>
      <c r="D57" s="55"/>
      <c r="E57" s="80">
        <v>0.04255787037037037</v>
      </c>
      <c r="F57" s="130">
        <v>0.0243055555555555</v>
      </c>
      <c r="G57" s="80">
        <f>E57-F57</f>
        <v>0.01825231481481487</v>
      </c>
      <c r="H57" s="79">
        <v>9</v>
      </c>
      <c r="I57" s="154">
        <v>10</v>
      </c>
      <c r="J57" s="79">
        <f t="shared" si="2"/>
        <v>123.78335949764502</v>
      </c>
      <c r="K57" s="27"/>
      <c r="L57" s="23"/>
      <c r="M57" s="21" t="b">
        <f t="shared" si="3"/>
        <v>0</v>
      </c>
      <c r="N57" s="26"/>
      <c r="O57" s="26"/>
      <c r="P57" s="23"/>
      <c r="Q57" s="21"/>
      <c r="R57" s="21"/>
    </row>
    <row r="58" spans="1:18" ht="18.75" customHeight="1">
      <c r="A58" s="79">
        <v>10</v>
      </c>
      <c r="B58" s="92" t="s">
        <v>81</v>
      </c>
      <c r="C58" s="98" t="s">
        <v>66</v>
      </c>
      <c r="D58" s="55"/>
      <c r="E58" s="80">
        <v>0.03664351851851852</v>
      </c>
      <c r="F58" s="130">
        <v>0.0180555555555555</v>
      </c>
      <c r="G58" s="80">
        <f>E58-F58</f>
        <v>0.01858796296296302</v>
      </c>
      <c r="H58" s="79">
        <v>10</v>
      </c>
      <c r="I58" s="154">
        <v>9</v>
      </c>
      <c r="J58" s="79">
        <f t="shared" si="2"/>
        <v>126.05965463108303</v>
      </c>
      <c r="K58" s="27"/>
      <c r="L58" s="23"/>
      <c r="M58" s="21" t="b">
        <f t="shared" si="3"/>
        <v>0</v>
      </c>
      <c r="N58" s="26"/>
      <c r="O58" s="26"/>
      <c r="P58" s="23"/>
      <c r="Q58" s="21"/>
      <c r="R58" s="21"/>
    </row>
    <row r="59" spans="1:18" ht="18.75" customHeight="1">
      <c r="A59" s="79">
        <v>11</v>
      </c>
      <c r="B59" s="92" t="s">
        <v>176</v>
      </c>
      <c r="C59" s="98" t="s">
        <v>69</v>
      </c>
      <c r="D59" s="55"/>
      <c r="E59" s="136">
        <v>0.02462962962962963</v>
      </c>
      <c r="F59" s="130">
        <v>0.00416666666666666</v>
      </c>
      <c r="G59" s="80">
        <f>E59-F59</f>
        <v>0.02046296296296297</v>
      </c>
      <c r="H59" s="79">
        <v>11</v>
      </c>
      <c r="I59" s="154">
        <v>8</v>
      </c>
      <c r="J59" s="79">
        <f t="shared" si="2"/>
        <v>138.7755102040811</v>
      </c>
      <c r="K59" s="27"/>
      <c r="L59" s="23"/>
      <c r="M59" s="26"/>
      <c r="N59" s="26"/>
      <c r="O59" s="26"/>
      <c r="P59" s="23"/>
      <c r="Q59" s="21"/>
      <c r="R59" s="21"/>
    </row>
    <row r="60" spans="1:18" ht="18.75" customHeight="1">
      <c r="A60" s="79">
        <v>12</v>
      </c>
      <c r="B60" s="92" t="s">
        <v>172</v>
      </c>
      <c r="C60" s="92" t="s">
        <v>80</v>
      </c>
      <c r="D60" s="55"/>
      <c r="E60" s="80">
        <v>0.03391203703703704</v>
      </c>
      <c r="F60" s="130">
        <v>0.0131944444444444</v>
      </c>
      <c r="G60" s="80">
        <f>E60-F60</f>
        <v>0.02071759259259264</v>
      </c>
      <c r="H60" s="79">
        <v>12</v>
      </c>
      <c r="I60" s="154">
        <v>7</v>
      </c>
      <c r="J60" s="79">
        <f t="shared" si="2"/>
        <v>140.50235478806877</v>
      </c>
      <c r="K60" s="27"/>
      <c r="L60" s="23"/>
      <c r="M60" s="26"/>
      <c r="N60" s="26"/>
      <c r="O60" s="26"/>
      <c r="P60" s="23"/>
      <c r="Q60" s="21"/>
      <c r="R60" s="21"/>
    </row>
    <row r="61" spans="1:18" ht="18.75" customHeight="1">
      <c r="A61" s="79">
        <v>13</v>
      </c>
      <c r="B61" s="95" t="s">
        <v>102</v>
      </c>
      <c r="C61" s="98" t="s">
        <v>23</v>
      </c>
      <c r="D61" s="55"/>
      <c r="E61" s="80">
        <v>0.028460648148148148</v>
      </c>
      <c r="F61" s="130">
        <v>0.00763888888888888</v>
      </c>
      <c r="G61" s="80">
        <f>E61-F61</f>
        <v>0.02082175925925927</v>
      </c>
      <c r="H61" s="79">
        <v>13</v>
      </c>
      <c r="I61" s="154">
        <v>6</v>
      </c>
      <c r="J61" s="79">
        <f t="shared" si="2"/>
        <v>141.20879120879064</v>
      </c>
      <c r="K61" s="27"/>
      <c r="L61" s="23"/>
      <c r="M61" s="26"/>
      <c r="N61" s="26"/>
      <c r="O61" s="26"/>
      <c r="P61" s="23"/>
      <c r="Q61" s="21"/>
      <c r="R61" s="21"/>
    </row>
    <row r="62" spans="1:18" ht="18.75" customHeight="1">
      <c r="A62" s="79">
        <v>14</v>
      </c>
      <c r="B62" s="92" t="s">
        <v>126</v>
      </c>
      <c r="C62" s="98" t="s">
        <v>34</v>
      </c>
      <c r="D62" s="55"/>
      <c r="E62" s="80">
        <v>0.02917824074074074</v>
      </c>
      <c r="F62" s="130">
        <v>0.00833333333333333</v>
      </c>
      <c r="G62" s="80">
        <f>E62-F62</f>
        <v>0.02084490740740741</v>
      </c>
      <c r="H62" s="79">
        <v>14</v>
      </c>
      <c r="I62" s="154" t="s">
        <v>207</v>
      </c>
      <c r="J62" s="79">
        <f t="shared" si="2"/>
        <v>141.36577708006217</v>
      </c>
      <c r="K62" s="27"/>
      <c r="L62" s="23"/>
      <c r="M62" s="26"/>
      <c r="N62" s="26"/>
      <c r="O62" s="26"/>
      <c r="P62" s="23"/>
      <c r="Q62" s="21"/>
      <c r="R62" s="21"/>
    </row>
    <row r="63" spans="1:18" ht="18.75" customHeight="1">
      <c r="A63" s="79">
        <v>15</v>
      </c>
      <c r="B63" s="92" t="s">
        <v>209</v>
      </c>
      <c r="C63" s="98" t="s">
        <v>22</v>
      </c>
      <c r="D63" s="59"/>
      <c r="E63" s="131">
        <v>0.035555555555555556</v>
      </c>
      <c r="F63" s="130">
        <v>0.0145833333333333</v>
      </c>
      <c r="G63" s="80">
        <f>E63-F63</f>
        <v>0.020972222222222253</v>
      </c>
      <c r="H63" s="79">
        <v>15</v>
      </c>
      <c r="I63" s="154">
        <v>5</v>
      </c>
      <c r="J63" s="79">
        <f t="shared" si="2"/>
        <v>142.2291993720561</v>
      </c>
      <c r="K63" s="27"/>
      <c r="L63" s="23"/>
      <c r="M63" s="26"/>
      <c r="N63" s="26"/>
      <c r="O63" s="26"/>
      <c r="P63" s="23"/>
      <c r="Q63" s="21"/>
      <c r="R63" s="21"/>
    </row>
    <row r="64" spans="1:18" ht="18.75" customHeight="1">
      <c r="A64" s="79">
        <v>16</v>
      </c>
      <c r="B64" s="95" t="s">
        <v>187</v>
      </c>
      <c r="C64" s="98" t="s">
        <v>64</v>
      </c>
      <c r="D64" s="55"/>
      <c r="E64" s="80">
        <v>0.0284375</v>
      </c>
      <c r="F64" s="130">
        <v>0.00694444444444444</v>
      </c>
      <c r="G64" s="80">
        <f>E64-F64</f>
        <v>0.02149305555555556</v>
      </c>
      <c r="H64" s="79">
        <v>16</v>
      </c>
      <c r="I64" s="154">
        <v>4</v>
      </c>
      <c r="J64" s="79">
        <f t="shared" si="2"/>
        <v>145.76138147566658</v>
      </c>
      <c r="K64" s="27"/>
      <c r="L64" s="23"/>
      <c r="M64" s="26"/>
      <c r="N64" s="26"/>
      <c r="O64" s="26"/>
      <c r="P64" s="23"/>
      <c r="Q64" s="21"/>
      <c r="R64" s="21"/>
    </row>
    <row r="65" spans="1:18" ht="18.75" customHeight="1">
      <c r="A65" s="79">
        <v>17</v>
      </c>
      <c r="B65" s="92" t="s">
        <v>158</v>
      </c>
      <c r="C65" s="98" t="s">
        <v>25</v>
      </c>
      <c r="D65" s="55"/>
      <c r="E65" s="80">
        <v>0.031331018518518515</v>
      </c>
      <c r="F65" s="130">
        <v>0.00902777777777777</v>
      </c>
      <c r="G65" s="80">
        <f>E65-F65</f>
        <v>0.022303240740740745</v>
      </c>
      <c r="H65" s="79">
        <v>17</v>
      </c>
      <c r="I65" s="154" t="s">
        <v>207</v>
      </c>
      <c r="J65" s="79">
        <f t="shared" si="2"/>
        <v>151.255886970172</v>
      </c>
      <c r="K65" s="27"/>
      <c r="L65" s="23"/>
      <c r="M65" s="26"/>
      <c r="N65" s="26"/>
      <c r="O65" s="26"/>
      <c r="P65" s="23"/>
      <c r="Q65" s="21"/>
      <c r="R65" s="21"/>
    </row>
    <row r="66" spans="1:18" ht="18.75" customHeight="1">
      <c r="A66" s="79">
        <v>18</v>
      </c>
      <c r="B66" s="92" t="s">
        <v>74</v>
      </c>
      <c r="C66" s="100" t="s">
        <v>22</v>
      </c>
      <c r="D66" s="55"/>
      <c r="E66" s="131">
        <v>0.02396990740740741</v>
      </c>
      <c r="F66" s="130">
        <v>0.001388888888888889</v>
      </c>
      <c r="G66" s="80">
        <f>E66-F66</f>
        <v>0.02258101851851852</v>
      </c>
      <c r="H66" s="79">
        <v>18</v>
      </c>
      <c r="I66" s="154" t="s">
        <v>207</v>
      </c>
      <c r="J66" s="79">
        <f t="shared" si="2"/>
        <v>153.13971742543103</v>
      </c>
      <c r="K66" s="27"/>
      <c r="L66" s="23"/>
      <c r="M66" s="26"/>
      <c r="N66" s="26"/>
      <c r="O66" s="26"/>
      <c r="P66" s="23"/>
      <c r="Q66" s="21"/>
      <c r="R66" s="21"/>
    </row>
    <row r="67" spans="1:18" ht="18.75" customHeight="1">
      <c r="A67" s="79">
        <v>19</v>
      </c>
      <c r="B67" s="92" t="s">
        <v>72</v>
      </c>
      <c r="C67" s="98" t="s">
        <v>30</v>
      </c>
      <c r="D67" s="55"/>
      <c r="E67" s="80">
        <v>0.024699074074074078</v>
      </c>
      <c r="F67" s="130">
        <v>0.00208333333333333</v>
      </c>
      <c r="G67" s="80">
        <f>E67-F67</f>
        <v>0.02261574074074075</v>
      </c>
      <c r="H67" s="79">
        <v>19</v>
      </c>
      <c r="I67" s="154">
        <v>3</v>
      </c>
      <c r="J67" s="79">
        <f t="shared" si="2"/>
        <v>153.37519623233845</v>
      </c>
      <c r="K67" s="27"/>
      <c r="L67" s="23"/>
      <c r="M67" s="26"/>
      <c r="N67" s="26"/>
      <c r="O67" s="26"/>
      <c r="P67" s="23"/>
      <c r="Q67" s="21"/>
      <c r="R67" s="21"/>
    </row>
    <row r="68" spans="1:18" ht="18.75" customHeight="1">
      <c r="A68" s="79">
        <v>20</v>
      </c>
      <c r="B68" s="92" t="s">
        <v>110</v>
      </c>
      <c r="C68" s="98" t="s">
        <v>56</v>
      </c>
      <c r="D68" s="55"/>
      <c r="E68" s="80">
        <v>0.03381944444444445</v>
      </c>
      <c r="F68" s="130">
        <v>0.00972222222222222</v>
      </c>
      <c r="G68" s="80">
        <f>E68-F68</f>
        <v>0.024097222222222228</v>
      </c>
      <c r="H68" s="79">
        <v>20</v>
      </c>
      <c r="I68" s="154" t="s">
        <v>207</v>
      </c>
      <c r="J68" s="79">
        <f t="shared" si="2"/>
        <v>163.42229199371988</v>
      </c>
      <c r="K68" s="27"/>
      <c r="L68" s="23"/>
      <c r="M68" s="26"/>
      <c r="N68" s="26"/>
      <c r="O68" s="26"/>
      <c r="P68" s="23"/>
      <c r="Q68" s="21"/>
      <c r="R68" s="21"/>
    </row>
    <row r="69" spans="1:18" ht="18.75" customHeight="1">
      <c r="A69" s="79">
        <v>21</v>
      </c>
      <c r="B69" s="92" t="s">
        <v>173</v>
      </c>
      <c r="C69" s="92" t="s">
        <v>80</v>
      </c>
      <c r="D69" s="102"/>
      <c r="E69" s="80">
        <v>0.05196759259259259</v>
      </c>
      <c r="F69" s="130">
        <v>0.0263888888888888</v>
      </c>
      <c r="G69" s="80">
        <f>E69-F69</f>
        <v>0.025578703703703794</v>
      </c>
      <c r="H69" s="79">
        <v>21</v>
      </c>
      <c r="I69" s="154" t="s">
        <v>207</v>
      </c>
      <c r="J69" s="79">
        <f t="shared" si="2"/>
        <v>173.46938775510188</v>
      </c>
      <c r="K69" s="27"/>
      <c r="L69" s="23"/>
      <c r="M69" s="26"/>
      <c r="N69" s="26"/>
      <c r="O69" s="26"/>
      <c r="P69" s="23"/>
      <c r="Q69" s="21"/>
      <c r="R69" s="21"/>
    </row>
    <row r="70" spans="1:18" ht="18.75" customHeight="1">
      <c r="A70" s="79">
        <v>22</v>
      </c>
      <c r="B70" s="92" t="s">
        <v>54</v>
      </c>
      <c r="C70" s="98" t="s">
        <v>27</v>
      </c>
      <c r="D70" s="55"/>
      <c r="E70" s="80">
        <v>0.043090277777777776</v>
      </c>
      <c r="F70" s="130">
        <v>0.0173611111111111</v>
      </c>
      <c r="G70" s="80">
        <f>E70-F70</f>
        <v>0.025729166666666674</v>
      </c>
      <c r="H70" s="79">
        <v>22</v>
      </c>
      <c r="I70" s="154" t="s">
        <v>207</v>
      </c>
      <c r="J70" s="79">
        <f t="shared" si="2"/>
        <v>174.4897959183666</v>
      </c>
      <c r="K70" s="27"/>
      <c r="L70" s="23"/>
      <c r="M70" s="26"/>
      <c r="N70" s="26"/>
      <c r="O70" s="26"/>
      <c r="P70" s="23"/>
      <c r="Q70" s="21"/>
      <c r="R70" s="21"/>
    </row>
    <row r="71" spans="1:18" ht="18.75" customHeight="1">
      <c r="A71" s="79">
        <v>23</v>
      </c>
      <c r="B71" s="92" t="s">
        <v>142</v>
      </c>
      <c r="C71" s="98" t="s">
        <v>32</v>
      </c>
      <c r="D71" s="55"/>
      <c r="E71" s="80">
        <v>0.03899305555555555</v>
      </c>
      <c r="F71" s="132">
        <v>0.0111111111111111</v>
      </c>
      <c r="G71" s="80">
        <f>E71-F71</f>
        <v>0.027881944444444452</v>
      </c>
      <c r="H71" s="79">
        <v>23</v>
      </c>
      <c r="I71" s="154" t="s">
        <v>207</v>
      </c>
      <c r="J71" s="79">
        <f t="shared" si="2"/>
        <v>189.089481946624</v>
      </c>
      <c r="K71" s="27"/>
      <c r="L71" s="23"/>
      <c r="M71" s="26"/>
      <c r="N71" s="26"/>
      <c r="O71" s="26"/>
      <c r="P71" s="23"/>
      <c r="Q71" s="21"/>
      <c r="R71" s="21"/>
    </row>
    <row r="72" spans="1:18" ht="18.75" customHeight="1">
      <c r="A72" s="79">
        <v>24</v>
      </c>
      <c r="B72" s="92" t="s">
        <v>186</v>
      </c>
      <c r="C72" s="98" t="s">
        <v>30</v>
      </c>
      <c r="D72" s="59"/>
      <c r="E72" s="131">
        <v>0.0434375</v>
      </c>
      <c r="F72" s="130">
        <v>0.0152777777777777</v>
      </c>
      <c r="G72" s="80">
        <f>E72-F72</f>
        <v>0.028159722222222298</v>
      </c>
      <c r="H72" s="79">
        <v>24</v>
      </c>
      <c r="I72" s="154" t="s">
        <v>207</v>
      </c>
      <c r="J72" s="79">
        <f t="shared" si="2"/>
        <v>190.97331240188348</v>
      </c>
      <c r="K72" s="27"/>
      <c r="L72" s="23"/>
      <c r="M72" s="26"/>
      <c r="N72" s="26"/>
      <c r="O72" s="26"/>
      <c r="P72" s="23"/>
      <c r="Q72" s="21"/>
      <c r="R72" s="21"/>
    </row>
    <row r="73" spans="1:18" ht="18.75" customHeight="1">
      <c r="A73" s="79">
        <v>25</v>
      </c>
      <c r="B73" s="92" t="s">
        <v>115</v>
      </c>
      <c r="C73" s="98" t="s">
        <v>29</v>
      </c>
      <c r="D73" s="55"/>
      <c r="E73" s="80">
        <v>0.04710648148148148</v>
      </c>
      <c r="F73" s="130">
        <v>0.01875</v>
      </c>
      <c r="G73" s="80">
        <f>E73-F73</f>
        <v>0.02835648148148148</v>
      </c>
      <c r="H73" s="79">
        <v>25</v>
      </c>
      <c r="I73" s="154">
        <v>2</v>
      </c>
      <c r="J73" s="79">
        <f t="shared" si="2"/>
        <v>192.3076923076914</v>
      </c>
      <c r="K73" s="27"/>
      <c r="L73" s="23"/>
      <c r="M73" s="26"/>
      <c r="N73" s="26"/>
      <c r="O73" s="26"/>
      <c r="P73" s="23"/>
      <c r="Q73" s="21"/>
      <c r="R73" s="21"/>
    </row>
    <row r="74" spans="1:18" ht="18.75" customHeight="1">
      <c r="A74" s="79">
        <v>26</v>
      </c>
      <c r="B74" s="96" t="s">
        <v>162</v>
      </c>
      <c r="C74" s="98" t="s">
        <v>26</v>
      </c>
      <c r="D74" s="55"/>
      <c r="E74" s="80">
        <v>0.04833333333333333</v>
      </c>
      <c r="F74" s="130">
        <v>0.0194444444444444</v>
      </c>
      <c r="G74" s="80">
        <f>E74-F74</f>
        <v>0.028888888888888933</v>
      </c>
      <c r="H74" s="79">
        <v>26</v>
      </c>
      <c r="I74" s="154" t="s">
        <v>207</v>
      </c>
      <c r="J74" s="79">
        <f t="shared" si="2"/>
        <v>195.9183673469382</v>
      </c>
      <c r="K74" s="27"/>
      <c r="L74" s="23"/>
      <c r="M74" s="26"/>
      <c r="N74" s="21"/>
      <c r="O74" s="21"/>
      <c r="P74" s="21"/>
      <c r="Q74" s="21"/>
      <c r="R74" s="21"/>
    </row>
    <row r="75" spans="1:18" ht="18.75" customHeight="1">
      <c r="A75" s="79">
        <v>27</v>
      </c>
      <c r="B75" s="92" t="s">
        <v>89</v>
      </c>
      <c r="C75" s="98" t="s">
        <v>68</v>
      </c>
      <c r="D75" s="55"/>
      <c r="E75" s="80">
        <v>0.0341087962962963</v>
      </c>
      <c r="F75" s="130">
        <v>0.00347222222222222</v>
      </c>
      <c r="G75" s="80">
        <f>E75-F75</f>
        <v>0.030636574074074076</v>
      </c>
      <c r="H75" s="79">
        <v>27</v>
      </c>
      <c r="I75" s="154" t="s">
        <v>207</v>
      </c>
      <c r="J75" s="79">
        <f>G75/$G$49*100</f>
        <v>207.77080062794258</v>
      </c>
      <c r="K75" s="27"/>
      <c r="L75" s="21"/>
      <c r="M75" s="21"/>
      <c r="N75" s="26"/>
      <c r="O75" s="26"/>
      <c r="P75" s="21"/>
      <c r="Q75" s="21"/>
      <c r="R75" s="21"/>
    </row>
    <row r="76" spans="1:18" ht="18.75" customHeight="1">
      <c r="A76" s="79">
        <v>28</v>
      </c>
      <c r="B76" s="92" t="s">
        <v>136</v>
      </c>
      <c r="C76" s="98" t="s">
        <v>57</v>
      </c>
      <c r="D76" s="55"/>
      <c r="E76" s="80">
        <v>0.03927083333333333</v>
      </c>
      <c r="F76" s="130">
        <v>0.00486111111111111</v>
      </c>
      <c r="G76" s="80">
        <f>E76-F76</f>
        <v>0.034409722222222223</v>
      </c>
      <c r="H76" s="79">
        <v>28</v>
      </c>
      <c r="I76" s="154" t="s">
        <v>207</v>
      </c>
      <c r="J76" s="79">
        <f>G76/$G$49*100</f>
        <v>233.35949764521092</v>
      </c>
      <c r="K76" s="27"/>
      <c r="L76" s="21"/>
      <c r="M76" s="21"/>
      <c r="N76" s="26"/>
      <c r="O76" s="26"/>
      <c r="P76" s="21"/>
      <c r="Q76" s="21"/>
      <c r="R76" s="21"/>
    </row>
    <row r="77" spans="1:18" ht="18.75" customHeight="1">
      <c r="A77" s="79">
        <v>29</v>
      </c>
      <c r="B77" s="92" t="s">
        <v>151</v>
      </c>
      <c r="C77" s="98" t="s">
        <v>28</v>
      </c>
      <c r="D77" s="55"/>
      <c r="E77" s="80">
        <v>0.05289351851851851</v>
      </c>
      <c r="F77" s="130">
        <v>0.0138888888888888</v>
      </c>
      <c r="G77" s="80">
        <f>E77-F77</f>
        <v>0.039004629629629715</v>
      </c>
      <c r="H77" s="79">
        <v>29</v>
      </c>
      <c r="I77" s="124">
        <v>1</v>
      </c>
      <c r="J77" s="79">
        <f>G77/$G$49*100</f>
        <v>264.52119309262105</v>
      </c>
      <c r="K77" s="27"/>
      <c r="L77" s="21"/>
      <c r="M77" s="21"/>
      <c r="N77" s="26"/>
      <c r="O77" s="26"/>
      <c r="P77" s="21"/>
      <c r="Q77" s="21"/>
      <c r="R77" s="21"/>
    </row>
    <row r="78" spans="1:18" ht="18.75" customHeight="1">
      <c r="A78" s="79">
        <v>30</v>
      </c>
      <c r="B78" s="92" t="s">
        <v>114</v>
      </c>
      <c r="C78" s="98" t="s">
        <v>29</v>
      </c>
      <c r="D78" s="55"/>
      <c r="E78" s="131">
        <v>0.047094907407407405</v>
      </c>
      <c r="F78" s="130">
        <v>0.00555555555555555</v>
      </c>
      <c r="G78" s="80">
        <f>E78-F78</f>
        <v>0.041539351851851855</v>
      </c>
      <c r="H78" s="79">
        <v>30</v>
      </c>
      <c r="I78" s="125" t="s">
        <v>207</v>
      </c>
      <c r="J78" s="79">
        <f>G78/$G$49*100</f>
        <v>281.71114599685905</v>
      </c>
      <c r="K78" s="27"/>
      <c r="L78" s="21"/>
      <c r="M78" s="21"/>
      <c r="N78" s="26"/>
      <c r="O78" s="26"/>
      <c r="P78" s="21"/>
      <c r="Q78" s="21"/>
      <c r="R78" s="21"/>
    </row>
    <row r="79" spans="1:18" ht="18.75" customHeight="1">
      <c r="A79" s="79">
        <v>31</v>
      </c>
      <c r="B79" s="92" t="s">
        <v>150</v>
      </c>
      <c r="C79" s="98" t="s">
        <v>28</v>
      </c>
      <c r="D79" s="37"/>
      <c r="E79" s="80">
        <v>0.04766203703703704</v>
      </c>
      <c r="F79" s="137">
        <v>0.0006944444444444445</v>
      </c>
      <c r="G79" s="80">
        <f>E79-F79</f>
        <v>0.046967592592592596</v>
      </c>
      <c r="H79" s="79">
        <v>31</v>
      </c>
      <c r="I79" s="79" t="s">
        <v>207</v>
      </c>
      <c r="J79" s="79">
        <f>G79/$G$49*100</f>
        <v>318.5243328100457</v>
      </c>
      <c r="K79" s="28"/>
      <c r="L79" s="21"/>
      <c r="M79" s="21"/>
      <c r="N79" s="26"/>
      <c r="O79" s="26"/>
      <c r="P79" s="21"/>
      <c r="Q79" s="21"/>
      <c r="R79" s="21"/>
    </row>
    <row r="80" spans="1:18" ht="18.75" customHeight="1">
      <c r="A80" s="79">
        <v>32</v>
      </c>
      <c r="B80" s="95" t="s">
        <v>84</v>
      </c>
      <c r="C80" s="98" t="s">
        <v>51</v>
      </c>
      <c r="D80" s="59"/>
      <c r="E80" s="131" t="s">
        <v>203</v>
      </c>
      <c r="F80" s="130"/>
      <c r="G80" s="80"/>
      <c r="H80" s="79"/>
      <c r="I80" s="79"/>
      <c r="J80" s="79"/>
      <c r="K80" s="27"/>
      <c r="L80" s="23"/>
      <c r="M80" s="21"/>
      <c r="N80" s="26"/>
      <c r="O80" s="26"/>
      <c r="P80" s="21"/>
      <c r="Q80" s="21"/>
      <c r="R80" s="21"/>
    </row>
    <row r="81" spans="1:18" ht="18.75" customHeight="1">
      <c r="A81" s="79">
        <v>33</v>
      </c>
      <c r="B81" s="95" t="s">
        <v>103</v>
      </c>
      <c r="C81" s="98" t="s">
        <v>23</v>
      </c>
      <c r="D81" s="59"/>
      <c r="E81" s="131" t="s">
        <v>203</v>
      </c>
      <c r="F81" s="130"/>
      <c r="G81" s="80"/>
      <c r="H81" s="79"/>
      <c r="I81" s="79"/>
      <c r="J81" s="79"/>
      <c r="K81" s="27"/>
      <c r="L81" s="23"/>
      <c r="M81" s="21"/>
      <c r="N81" s="26"/>
      <c r="O81" s="26"/>
      <c r="P81" s="21"/>
      <c r="Q81" s="21"/>
      <c r="R81" s="21"/>
    </row>
    <row r="82" spans="1:18" ht="18" customHeight="1">
      <c r="A82" s="79">
        <v>34</v>
      </c>
      <c r="B82" s="92" t="s">
        <v>95</v>
      </c>
      <c r="C82" s="98" t="s">
        <v>33</v>
      </c>
      <c r="D82" s="55"/>
      <c r="E82" s="80" t="s">
        <v>203</v>
      </c>
      <c r="F82" s="130"/>
      <c r="G82" s="80"/>
      <c r="H82" s="79"/>
      <c r="I82" s="125"/>
      <c r="J82" s="79"/>
      <c r="K82" s="87"/>
      <c r="L82" s="23"/>
      <c r="M82" s="21"/>
      <c r="N82" s="26"/>
      <c r="O82" s="26"/>
      <c r="P82" s="21"/>
      <c r="Q82" s="21"/>
      <c r="R82" s="21"/>
    </row>
    <row r="83" spans="1:18" ht="18" customHeight="1">
      <c r="A83" s="126"/>
      <c r="K83" s="23"/>
      <c r="L83" s="23"/>
      <c r="M83" s="21"/>
      <c r="N83" s="26"/>
      <c r="O83" s="26"/>
      <c r="P83" s="21"/>
      <c r="Q83" s="21"/>
      <c r="R83" s="21"/>
    </row>
    <row r="84" spans="1:18" ht="18" customHeight="1">
      <c r="A84" s="126"/>
      <c r="K84" s="23"/>
      <c r="L84" s="23"/>
      <c r="M84" s="21"/>
      <c r="N84" s="26"/>
      <c r="O84" s="26"/>
      <c r="P84" s="21"/>
      <c r="Q84" s="21"/>
      <c r="R84" s="21"/>
    </row>
    <row r="85" spans="1:18" ht="18" customHeight="1">
      <c r="A85" s="126"/>
      <c r="K85" s="23"/>
      <c r="L85" s="23"/>
      <c r="M85" s="21"/>
      <c r="N85" s="26"/>
      <c r="O85" s="26"/>
      <c r="P85" s="21"/>
      <c r="Q85" s="21"/>
      <c r="R85" s="21"/>
    </row>
    <row r="86" spans="1:18" ht="18" customHeight="1">
      <c r="A86" s="126"/>
      <c r="B86" s="48"/>
      <c r="C86" s="48"/>
      <c r="D86" s="50"/>
      <c r="E86" s="138"/>
      <c r="F86" s="139"/>
      <c r="G86" s="138"/>
      <c r="H86" s="126"/>
      <c r="I86" s="126"/>
      <c r="J86" s="126"/>
      <c r="K86" s="23"/>
      <c r="L86" s="23"/>
      <c r="M86" s="21"/>
      <c r="N86" s="26"/>
      <c r="O86" s="26"/>
      <c r="P86" s="21"/>
      <c r="Q86" s="21"/>
      <c r="R86" s="21"/>
    </row>
    <row r="87" spans="1:18" ht="18" customHeight="1">
      <c r="A87" s="126"/>
      <c r="B87" s="48"/>
      <c r="C87" s="48"/>
      <c r="D87" s="50"/>
      <c r="E87" s="138"/>
      <c r="F87" s="139"/>
      <c r="G87" s="138"/>
      <c r="H87" s="126"/>
      <c r="I87" s="126"/>
      <c r="J87" s="126"/>
      <c r="K87" s="23"/>
      <c r="L87" s="23"/>
      <c r="M87" s="21"/>
      <c r="N87" s="26"/>
      <c r="O87" s="26"/>
      <c r="P87" s="21"/>
      <c r="Q87" s="21"/>
      <c r="R87" s="21"/>
    </row>
    <row r="88" spans="1:18" ht="18" customHeight="1">
      <c r="A88" s="116"/>
      <c r="B88" s="33" t="s">
        <v>18</v>
      </c>
      <c r="C88" s="21"/>
      <c r="D88" s="33"/>
      <c r="E88" s="129"/>
      <c r="F88" s="129"/>
      <c r="G88" s="129"/>
      <c r="H88" s="116" t="s">
        <v>21</v>
      </c>
      <c r="I88" s="116" t="e">
        <f>M90+#REF!+M91+M92+M93+M94+#REF!+M95+M96+M97</f>
        <v>#REF!</v>
      </c>
      <c r="J88" s="116"/>
      <c r="K88" s="21"/>
      <c r="L88" s="21"/>
      <c r="M88" s="21"/>
      <c r="N88" s="21"/>
      <c r="O88" s="26"/>
      <c r="P88" s="21"/>
      <c r="Q88" s="21"/>
      <c r="R88" s="21"/>
    </row>
    <row r="89" spans="1:18" ht="26.25" customHeight="1">
      <c r="A89" s="123" t="s">
        <v>10</v>
      </c>
      <c r="B89" s="53" t="s">
        <v>0</v>
      </c>
      <c r="C89" s="53" t="s">
        <v>42</v>
      </c>
      <c r="D89" s="24" t="s">
        <v>16</v>
      </c>
      <c r="E89" s="121" t="s">
        <v>13</v>
      </c>
      <c r="F89" s="122" t="s">
        <v>14</v>
      </c>
      <c r="G89" s="123" t="s">
        <v>12</v>
      </c>
      <c r="H89" s="123" t="s">
        <v>43</v>
      </c>
      <c r="I89" s="122" t="s">
        <v>41</v>
      </c>
      <c r="J89" s="122" t="s">
        <v>40</v>
      </c>
      <c r="K89" s="24" t="s">
        <v>19</v>
      </c>
      <c r="L89" s="21"/>
      <c r="M89" s="21"/>
      <c r="N89" s="21"/>
      <c r="O89" s="26"/>
      <c r="P89" s="23"/>
      <c r="Q89" s="21"/>
      <c r="R89" s="21"/>
    </row>
    <row r="90" spans="1:18" ht="18" customHeight="1">
      <c r="A90" s="79">
        <v>1</v>
      </c>
      <c r="B90" s="106" t="s">
        <v>168</v>
      </c>
      <c r="C90" s="106" t="s">
        <v>80</v>
      </c>
      <c r="D90" s="108"/>
      <c r="E90" s="131">
        <v>0.031828703703703706</v>
      </c>
      <c r="F90" s="130">
        <v>0.0208333333333333</v>
      </c>
      <c r="G90" s="80">
        <f>E90-F90</f>
        <v>0.010995370370370405</v>
      </c>
      <c r="H90" s="79">
        <v>1</v>
      </c>
      <c r="I90" s="154">
        <v>20</v>
      </c>
      <c r="J90" s="79">
        <f>G90/$G$90*100</f>
        <v>100</v>
      </c>
      <c r="K90" s="55" t="s">
        <v>91</v>
      </c>
      <c r="L90" s="23"/>
      <c r="M90" s="21" t="b">
        <f>IF(D90="І",10,IF(D90="ІІ",3,IF(D90="Ію",3,IF(D90="ІІІ",1,IF(D90="Іію",1,IF(D90="ІІІю",0.3,IF(D90="б.р.",0.1)))))))</f>
        <v>0</v>
      </c>
      <c r="N90" s="26"/>
      <c r="O90" s="26"/>
      <c r="P90" s="23"/>
      <c r="Q90" s="21"/>
      <c r="R90" s="21"/>
    </row>
    <row r="91" spans="1:18" ht="18" customHeight="1">
      <c r="A91" s="79">
        <v>2</v>
      </c>
      <c r="B91" s="110" t="s">
        <v>189</v>
      </c>
      <c r="C91" s="106" t="s">
        <v>51</v>
      </c>
      <c r="D91" s="108"/>
      <c r="E91" s="131">
        <v>0.03774305555555556</v>
      </c>
      <c r="F91" s="130">
        <v>0.025</v>
      </c>
      <c r="G91" s="80">
        <f>E91-F91</f>
        <v>0.012743055555555556</v>
      </c>
      <c r="H91" s="79">
        <v>2</v>
      </c>
      <c r="I91" s="154">
        <v>18</v>
      </c>
      <c r="J91" s="79">
        <f aca="true" t="shared" si="4" ref="J91:J119">G91/$G$90*100</f>
        <v>115.89473684210489</v>
      </c>
      <c r="K91" s="55" t="s">
        <v>91</v>
      </c>
      <c r="L91" s="23"/>
      <c r="M91" s="21" t="b">
        <f aca="true" t="shared" si="5" ref="M91:M97">IF(D91="І",10,IF(D91="ІІ",3,IF(D91="Ію",3,IF(D91="ІІІ",1,IF(D91="Іію",1,IF(D91="ІІІю",0.3,IF(D91="б.р.",0.1)))))))</f>
        <v>0</v>
      </c>
      <c r="N91" s="26"/>
      <c r="O91" s="26"/>
      <c r="P91" s="23"/>
      <c r="Q91" s="21"/>
      <c r="R91" s="21"/>
    </row>
    <row r="92" spans="1:18" ht="18" customHeight="1">
      <c r="A92" s="79">
        <v>3</v>
      </c>
      <c r="B92" s="106" t="s">
        <v>163</v>
      </c>
      <c r="C92" s="107" t="s">
        <v>26</v>
      </c>
      <c r="D92" s="108"/>
      <c r="E92" s="80">
        <v>0.022881944444444444</v>
      </c>
      <c r="F92" s="130">
        <v>0.00972222222222222</v>
      </c>
      <c r="G92" s="80">
        <f>E92-F92</f>
        <v>0.013159722222222224</v>
      </c>
      <c r="H92" s="79">
        <v>3</v>
      </c>
      <c r="I92" s="154">
        <v>16</v>
      </c>
      <c r="J92" s="79">
        <f t="shared" si="4"/>
        <v>119.68421052631541</v>
      </c>
      <c r="K92" s="55" t="s">
        <v>91</v>
      </c>
      <c r="L92" s="23"/>
      <c r="M92" s="21" t="b">
        <f t="shared" si="5"/>
        <v>0</v>
      </c>
      <c r="N92" s="26"/>
      <c r="O92" s="26"/>
      <c r="P92" s="23"/>
      <c r="Q92" s="21"/>
      <c r="R92" s="21"/>
    </row>
    <row r="93" spans="1:18" ht="18" customHeight="1">
      <c r="A93" s="79">
        <v>4</v>
      </c>
      <c r="B93" s="106" t="s">
        <v>213</v>
      </c>
      <c r="C93" s="106" t="s">
        <v>26</v>
      </c>
      <c r="D93" s="108"/>
      <c r="E93" s="80">
        <v>0.03730324074074074</v>
      </c>
      <c r="F93" s="130">
        <v>0.0229166666666666</v>
      </c>
      <c r="G93" s="80">
        <f>E93-F93</f>
        <v>0.014386574074074142</v>
      </c>
      <c r="H93" s="79">
        <v>4</v>
      </c>
      <c r="I93" s="154" t="s">
        <v>207</v>
      </c>
      <c r="J93" s="79">
        <f t="shared" si="4"/>
        <v>130.8421052631581</v>
      </c>
      <c r="K93" s="27"/>
      <c r="L93" s="23"/>
      <c r="M93" s="21" t="b">
        <f t="shared" si="5"/>
        <v>0</v>
      </c>
      <c r="N93" s="26"/>
      <c r="O93" s="26"/>
      <c r="P93" s="23"/>
      <c r="Q93" s="21"/>
      <c r="R93" s="21"/>
    </row>
    <row r="94" spans="1:18" ht="18" customHeight="1">
      <c r="A94" s="79">
        <v>5</v>
      </c>
      <c r="B94" s="106" t="s">
        <v>167</v>
      </c>
      <c r="C94" s="106" t="s">
        <v>80</v>
      </c>
      <c r="D94" s="108"/>
      <c r="E94" s="131">
        <v>0.023194444444444445</v>
      </c>
      <c r="F94" s="130">
        <v>0.00763888888888888</v>
      </c>
      <c r="G94" s="80">
        <f>E94-F94</f>
        <v>0.015555555555555566</v>
      </c>
      <c r="H94" s="79">
        <v>5</v>
      </c>
      <c r="I94" s="154">
        <v>15</v>
      </c>
      <c r="J94" s="79">
        <f t="shared" si="4"/>
        <v>141.47368421052596</v>
      </c>
      <c r="K94" s="27"/>
      <c r="L94" s="23"/>
      <c r="M94" s="21" t="b">
        <f t="shared" si="5"/>
        <v>0</v>
      </c>
      <c r="N94" s="26"/>
      <c r="O94" s="26"/>
      <c r="P94" s="23"/>
      <c r="Q94" s="21"/>
      <c r="R94" s="21"/>
    </row>
    <row r="95" spans="1:18" ht="18" customHeight="1">
      <c r="A95" s="79">
        <v>6</v>
      </c>
      <c r="B95" s="106" t="s">
        <v>152</v>
      </c>
      <c r="C95" s="107" t="s">
        <v>25</v>
      </c>
      <c r="D95" s="108"/>
      <c r="E95" s="80">
        <v>0.018483796296296297</v>
      </c>
      <c r="F95" s="130">
        <v>0.00208333333333333</v>
      </c>
      <c r="G95" s="80">
        <f>E95-F95</f>
        <v>0.016400462962962967</v>
      </c>
      <c r="H95" s="79">
        <v>6</v>
      </c>
      <c r="I95" s="154">
        <v>14</v>
      </c>
      <c r="J95" s="79">
        <f t="shared" si="4"/>
        <v>149.15789473684166</v>
      </c>
      <c r="K95" s="27"/>
      <c r="L95" s="23"/>
      <c r="M95" s="21" t="b">
        <f t="shared" si="5"/>
        <v>0</v>
      </c>
      <c r="N95" s="26"/>
      <c r="O95" s="26"/>
      <c r="P95" s="23"/>
      <c r="Q95" s="21"/>
      <c r="R95" s="21"/>
    </row>
    <row r="96" spans="1:18" ht="18" customHeight="1">
      <c r="A96" s="79">
        <v>7</v>
      </c>
      <c r="B96" s="106" t="s">
        <v>87</v>
      </c>
      <c r="C96" s="107" t="s">
        <v>65</v>
      </c>
      <c r="D96" s="108"/>
      <c r="E96" s="80">
        <v>0.04282407407407407</v>
      </c>
      <c r="F96" s="130">
        <v>0.0263888888888888</v>
      </c>
      <c r="G96" s="80">
        <f>E96-F96</f>
        <v>0.01643518518518527</v>
      </c>
      <c r="H96" s="79">
        <v>7</v>
      </c>
      <c r="I96" s="154">
        <v>13</v>
      </c>
      <c r="J96" s="79">
        <f t="shared" si="4"/>
        <v>149.4736842105266</v>
      </c>
      <c r="K96" s="27"/>
      <c r="L96" s="23"/>
      <c r="M96" s="21" t="b">
        <f t="shared" si="5"/>
        <v>0</v>
      </c>
      <c r="N96" s="26"/>
      <c r="O96" s="26"/>
      <c r="P96" s="23"/>
      <c r="Q96" s="21"/>
      <c r="R96" s="21"/>
    </row>
    <row r="97" spans="1:18" ht="18" customHeight="1">
      <c r="A97" s="79">
        <v>8</v>
      </c>
      <c r="B97" s="106" t="s">
        <v>128</v>
      </c>
      <c r="C97" s="107" t="s">
        <v>34</v>
      </c>
      <c r="D97" s="108"/>
      <c r="E97" s="131">
        <v>0.02763888888888889</v>
      </c>
      <c r="F97" s="130">
        <v>0.0111111111111111</v>
      </c>
      <c r="G97" s="80">
        <f>E97-F97</f>
        <v>0.01652777777777779</v>
      </c>
      <c r="H97" s="79">
        <v>8</v>
      </c>
      <c r="I97" s="154">
        <v>12</v>
      </c>
      <c r="J97" s="79">
        <f t="shared" si="4"/>
        <v>150.31578947368385</v>
      </c>
      <c r="K97" s="27"/>
      <c r="L97" s="23"/>
      <c r="M97" s="21" t="b">
        <f t="shared" si="5"/>
        <v>0</v>
      </c>
      <c r="N97" s="26"/>
      <c r="O97" s="26"/>
      <c r="P97" s="23"/>
      <c r="Q97" s="21"/>
      <c r="R97" s="21"/>
    </row>
    <row r="98" spans="1:18" ht="18" customHeight="1">
      <c r="A98" s="79">
        <v>9</v>
      </c>
      <c r="B98" s="106" t="s">
        <v>145</v>
      </c>
      <c r="C98" s="111" t="s">
        <v>62</v>
      </c>
      <c r="D98" s="108"/>
      <c r="E98" s="131">
        <v>0.03806712962962963</v>
      </c>
      <c r="F98" s="130">
        <v>0.0215277777777777</v>
      </c>
      <c r="G98" s="80">
        <f>E98-F98</f>
        <v>0.01653935185185193</v>
      </c>
      <c r="H98" s="79">
        <v>9</v>
      </c>
      <c r="I98" s="154">
        <v>11</v>
      </c>
      <c r="J98" s="79">
        <f t="shared" si="4"/>
        <v>150.4210526315792</v>
      </c>
      <c r="K98" s="27"/>
      <c r="L98" s="23"/>
      <c r="M98" s="26"/>
      <c r="N98" s="26"/>
      <c r="O98" s="26"/>
      <c r="P98" s="23"/>
      <c r="Q98" s="21"/>
      <c r="R98" s="21"/>
    </row>
    <row r="99" spans="1:18" ht="18" customHeight="1">
      <c r="A99" s="79">
        <v>10</v>
      </c>
      <c r="B99" s="106" t="s">
        <v>177</v>
      </c>
      <c r="C99" s="107" t="s">
        <v>27</v>
      </c>
      <c r="D99" s="108"/>
      <c r="E99" s="131">
        <v>0.02763888888888889</v>
      </c>
      <c r="F99" s="130">
        <v>0.0104166666666667</v>
      </c>
      <c r="G99" s="80">
        <f>E99-F99</f>
        <v>0.017222222222222187</v>
      </c>
      <c r="H99" s="79">
        <v>10</v>
      </c>
      <c r="I99" s="155">
        <v>10</v>
      </c>
      <c r="J99" s="79">
        <f t="shared" si="4"/>
        <v>156.63157894736761</v>
      </c>
      <c r="K99" s="27"/>
      <c r="L99" s="23"/>
      <c r="M99" s="26"/>
      <c r="N99" s="26"/>
      <c r="O99" s="26"/>
      <c r="P99" s="23"/>
      <c r="Q99" s="21"/>
      <c r="R99" s="21"/>
    </row>
    <row r="100" spans="1:18" ht="18" customHeight="1">
      <c r="A100" s="79">
        <v>11</v>
      </c>
      <c r="B100" s="106" t="s">
        <v>96</v>
      </c>
      <c r="C100" s="107" t="s">
        <v>33</v>
      </c>
      <c r="D100" s="108"/>
      <c r="E100" s="80">
        <v>0.023067129629629632</v>
      </c>
      <c r="F100" s="140">
        <v>0.00555555555555555</v>
      </c>
      <c r="G100" s="80">
        <f>E100-F100</f>
        <v>0.017511574074074082</v>
      </c>
      <c r="H100" s="79">
        <v>11</v>
      </c>
      <c r="I100" s="154">
        <v>9</v>
      </c>
      <c r="J100" s="79">
        <f t="shared" si="4"/>
        <v>159.26315789473642</v>
      </c>
      <c r="K100" s="27"/>
      <c r="L100" s="23"/>
      <c r="M100" s="26"/>
      <c r="N100" s="26"/>
      <c r="O100" s="26"/>
      <c r="P100" s="23"/>
      <c r="Q100" s="21"/>
      <c r="R100" s="21"/>
    </row>
    <row r="101" spans="1:18" ht="18" customHeight="1">
      <c r="A101" s="79">
        <v>12</v>
      </c>
      <c r="B101" s="106" t="s">
        <v>212</v>
      </c>
      <c r="C101" s="107" t="s">
        <v>70</v>
      </c>
      <c r="D101" s="108"/>
      <c r="E101" s="80">
        <v>0.03488425925925926</v>
      </c>
      <c r="F101" s="130">
        <v>0.0173611111111111</v>
      </c>
      <c r="G101" s="80">
        <f>E101-F101</f>
        <v>0.01752314814814816</v>
      </c>
      <c r="H101" s="79">
        <v>12</v>
      </c>
      <c r="I101" s="154">
        <v>8</v>
      </c>
      <c r="J101" s="79">
        <f t="shared" si="4"/>
        <v>159.3684210526312</v>
      </c>
      <c r="K101" s="27"/>
      <c r="L101" s="23"/>
      <c r="M101" s="26"/>
      <c r="N101" s="26"/>
      <c r="O101" s="21"/>
      <c r="P101" s="21"/>
      <c r="Q101" s="21"/>
      <c r="R101" s="21"/>
    </row>
    <row r="102" spans="1:18" ht="18" customHeight="1">
      <c r="A102" s="79">
        <v>13</v>
      </c>
      <c r="B102" s="106" t="s">
        <v>138</v>
      </c>
      <c r="C102" s="107" t="s">
        <v>32</v>
      </c>
      <c r="D102" s="108"/>
      <c r="E102" s="80">
        <v>0.032129629629629626</v>
      </c>
      <c r="F102" s="130">
        <v>0.0138888888888888</v>
      </c>
      <c r="G102" s="80">
        <f>E102-F102</f>
        <v>0.018240740740740828</v>
      </c>
      <c r="H102" s="79">
        <v>13</v>
      </c>
      <c r="I102" s="154">
        <v>7</v>
      </c>
      <c r="J102" s="79">
        <f t="shared" si="4"/>
        <v>165.89473684210554</v>
      </c>
      <c r="K102" s="27"/>
      <c r="L102" s="23"/>
      <c r="M102" s="26"/>
      <c r="N102" s="26"/>
      <c r="O102" s="21"/>
      <c r="P102" s="21"/>
      <c r="Q102" s="21"/>
      <c r="R102" s="21"/>
    </row>
    <row r="103" spans="1:18" ht="18" customHeight="1">
      <c r="A103" s="79">
        <v>14</v>
      </c>
      <c r="B103" s="106" t="s">
        <v>192</v>
      </c>
      <c r="C103" s="107" t="s">
        <v>55</v>
      </c>
      <c r="D103" s="108"/>
      <c r="E103" s="80">
        <v>0.024537037037037038</v>
      </c>
      <c r="F103" s="130">
        <v>0.00625</v>
      </c>
      <c r="G103" s="80">
        <f>E103-F103</f>
        <v>0.01828703703703704</v>
      </c>
      <c r="H103" s="79">
        <v>14</v>
      </c>
      <c r="I103" s="154">
        <v>6</v>
      </c>
      <c r="J103" s="79">
        <f t="shared" si="4"/>
        <v>166.3157894736837</v>
      </c>
      <c r="K103" s="27"/>
      <c r="L103" s="23"/>
      <c r="M103" s="26"/>
      <c r="N103" s="26"/>
      <c r="O103" s="21"/>
      <c r="P103" s="21"/>
      <c r="Q103" s="21"/>
      <c r="R103" s="21"/>
    </row>
    <row r="104" spans="1:18" ht="18" customHeight="1">
      <c r="A104" s="79">
        <v>15</v>
      </c>
      <c r="B104" s="106" t="s">
        <v>129</v>
      </c>
      <c r="C104" s="106" t="s">
        <v>34</v>
      </c>
      <c r="D104" s="108"/>
      <c r="E104" s="80">
        <v>0.04261574074074074</v>
      </c>
      <c r="F104" s="130">
        <v>0.0243055555555555</v>
      </c>
      <c r="G104" s="80">
        <f>E104-F104</f>
        <v>0.01831018518518524</v>
      </c>
      <c r="H104" s="79">
        <v>15</v>
      </c>
      <c r="I104" s="154" t="s">
        <v>207</v>
      </c>
      <c r="J104" s="79">
        <f t="shared" si="4"/>
        <v>166.52631578947364</v>
      </c>
      <c r="K104" s="27"/>
      <c r="L104" s="23"/>
      <c r="M104" s="26"/>
      <c r="N104" s="26"/>
      <c r="O104" s="21"/>
      <c r="P104" s="21"/>
      <c r="Q104" s="21"/>
      <c r="R104" s="21"/>
    </row>
    <row r="105" spans="1:18" ht="18" customHeight="1">
      <c r="A105" s="79">
        <v>16</v>
      </c>
      <c r="B105" s="106" t="s">
        <v>97</v>
      </c>
      <c r="C105" s="107" t="s">
        <v>61</v>
      </c>
      <c r="D105" s="108"/>
      <c r="E105" s="80">
        <v>0.03730324074074074</v>
      </c>
      <c r="F105" s="140">
        <v>0.01875</v>
      </c>
      <c r="G105" s="80">
        <f>E105-F105</f>
        <v>0.01855324074074074</v>
      </c>
      <c r="H105" s="79">
        <v>16</v>
      </c>
      <c r="I105" s="154" t="s">
        <v>207</v>
      </c>
      <c r="J105" s="79">
        <f t="shared" si="4"/>
        <v>168.73684210526264</v>
      </c>
      <c r="K105" s="27"/>
      <c r="L105" s="23"/>
      <c r="M105" s="26"/>
      <c r="N105" s="26"/>
      <c r="O105" s="21"/>
      <c r="P105" s="21"/>
      <c r="Q105" s="21"/>
      <c r="R105" s="21"/>
    </row>
    <row r="106" spans="1:18" ht="18" customHeight="1">
      <c r="A106" s="79">
        <v>17</v>
      </c>
      <c r="B106" s="106" t="s">
        <v>137</v>
      </c>
      <c r="C106" s="107" t="s">
        <v>32</v>
      </c>
      <c r="D106" s="108"/>
      <c r="E106" s="80">
        <v>0.019953703703703706</v>
      </c>
      <c r="F106" s="130">
        <v>0.0006944444444444445</v>
      </c>
      <c r="G106" s="80">
        <f>E106-F106</f>
        <v>0.01925925925925926</v>
      </c>
      <c r="H106" s="79">
        <v>17</v>
      </c>
      <c r="I106" s="154" t="s">
        <v>207</v>
      </c>
      <c r="J106" s="79">
        <f t="shared" si="4"/>
        <v>175.15789473684157</v>
      </c>
      <c r="K106" s="27"/>
      <c r="L106" s="23"/>
      <c r="M106" s="26"/>
      <c r="N106" s="26"/>
      <c r="O106" s="21"/>
      <c r="P106" s="21"/>
      <c r="Q106" s="21"/>
      <c r="R106" s="21"/>
    </row>
    <row r="107" spans="1:18" ht="18" customHeight="1">
      <c r="A107" s="79">
        <v>18</v>
      </c>
      <c r="B107" s="106" t="s">
        <v>210</v>
      </c>
      <c r="C107" s="107" t="s">
        <v>22</v>
      </c>
      <c r="D107" s="108"/>
      <c r="E107" s="80">
        <v>0.024525462962962968</v>
      </c>
      <c r="F107" s="130">
        <v>0.00347222222222222</v>
      </c>
      <c r="G107" s="80">
        <f>E107-F107</f>
        <v>0.021053240740740747</v>
      </c>
      <c r="H107" s="79">
        <v>18</v>
      </c>
      <c r="I107" s="154">
        <v>5</v>
      </c>
      <c r="J107" s="79">
        <f t="shared" si="4"/>
        <v>191.47368421052576</v>
      </c>
      <c r="K107" s="27"/>
      <c r="L107" s="23"/>
      <c r="M107" s="26"/>
      <c r="N107" s="26"/>
      <c r="O107" s="26"/>
      <c r="P107" s="21"/>
      <c r="Q107" s="21"/>
      <c r="R107" s="21"/>
    </row>
    <row r="108" spans="1:18" ht="18" customHeight="1">
      <c r="A108" s="79">
        <v>19</v>
      </c>
      <c r="B108" s="107" t="s">
        <v>193</v>
      </c>
      <c r="C108" s="107" t="s">
        <v>55</v>
      </c>
      <c r="D108" s="108"/>
      <c r="E108" s="131">
        <v>0.040682870370370376</v>
      </c>
      <c r="F108" s="130">
        <v>0.0194444444444444</v>
      </c>
      <c r="G108" s="80">
        <f>E108-F108</f>
        <v>0.021238425925925977</v>
      </c>
      <c r="H108" s="79">
        <v>19</v>
      </c>
      <c r="I108" s="154" t="s">
        <v>207</v>
      </c>
      <c r="J108" s="79">
        <f t="shared" si="4"/>
        <v>193.15789473684194</v>
      </c>
      <c r="K108" s="27"/>
      <c r="L108" s="23"/>
      <c r="M108" s="26"/>
      <c r="N108" s="26"/>
      <c r="O108" s="26"/>
      <c r="P108" s="21"/>
      <c r="Q108" s="21"/>
      <c r="R108" s="21"/>
    </row>
    <row r="109" spans="1:18" ht="18" customHeight="1">
      <c r="A109" s="79">
        <v>20</v>
      </c>
      <c r="B109" s="106" t="s">
        <v>82</v>
      </c>
      <c r="C109" s="107" t="s">
        <v>57</v>
      </c>
      <c r="D109" s="108"/>
      <c r="E109" s="131">
        <v>0.0346875</v>
      </c>
      <c r="F109" s="130">
        <v>0.0131944444444444</v>
      </c>
      <c r="G109" s="80">
        <f>E109-F109</f>
        <v>0.021493055555555605</v>
      </c>
      <c r="H109" s="79">
        <v>20</v>
      </c>
      <c r="I109" s="154" t="s">
        <v>207</v>
      </c>
      <c r="J109" s="79">
        <f t="shared" si="4"/>
        <v>195.47368421052616</v>
      </c>
      <c r="K109" s="27"/>
      <c r="L109" s="23"/>
      <c r="M109" s="26"/>
      <c r="N109" s="26"/>
      <c r="O109" s="26"/>
      <c r="P109" s="21"/>
      <c r="Q109" s="21"/>
      <c r="R109" s="21"/>
    </row>
    <row r="110" spans="1:18" ht="18" customHeight="1">
      <c r="A110" s="79">
        <v>21</v>
      </c>
      <c r="B110" s="106" t="s">
        <v>153</v>
      </c>
      <c r="C110" s="107" t="s">
        <v>25</v>
      </c>
      <c r="D110" s="108"/>
      <c r="E110" s="80">
        <v>0.038182870370370374</v>
      </c>
      <c r="F110" s="130">
        <v>0.0152777777777777</v>
      </c>
      <c r="G110" s="80">
        <f>E110-F110</f>
        <v>0.022905092592592675</v>
      </c>
      <c r="H110" s="79">
        <v>21</v>
      </c>
      <c r="I110" s="154" t="s">
        <v>207</v>
      </c>
      <c r="J110" s="79">
        <f t="shared" si="4"/>
        <v>208.31578947368428</v>
      </c>
      <c r="K110" s="27"/>
      <c r="L110" s="23"/>
      <c r="M110" s="26"/>
      <c r="N110" s="26"/>
      <c r="O110" s="26"/>
      <c r="P110" s="21"/>
      <c r="Q110" s="21"/>
      <c r="R110" s="21"/>
    </row>
    <row r="111" spans="1:18" ht="18" customHeight="1">
      <c r="A111" s="79">
        <v>22</v>
      </c>
      <c r="B111" s="110" t="s">
        <v>105</v>
      </c>
      <c r="C111" s="107" t="s">
        <v>63</v>
      </c>
      <c r="D111" s="108"/>
      <c r="E111" s="80">
        <v>0.046157407407407404</v>
      </c>
      <c r="F111" s="130">
        <v>0.0222222222222222</v>
      </c>
      <c r="G111" s="80">
        <f>E111-F111</f>
        <v>0.023935185185185205</v>
      </c>
      <c r="H111" s="79">
        <v>22</v>
      </c>
      <c r="I111" s="154">
        <v>4</v>
      </c>
      <c r="J111" s="79">
        <f t="shared" si="4"/>
        <v>217.68421052631527</v>
      </c>
      <c r="K111" s="27"/>
      <c r="L111" s="23"/>
      <c r="M111" s="26"/>
      <c r="N111" s="21"/>
      <c r="O111" s="26"/>
      <c r="P111" s="21"/>
      <c r="Q111" s="21"/>
      <c r="R111" s="21"/>
    </row>
    <row r="112" spans="1:18" ht="18" customHeight="1">
      <c r="A112" s="79">
        <v>23</v>
      </c>
      <c r="B112" s="106" t="s">
        <v>181</v>
      </c>
      <c r="C112" s="111" t="s">
        <v>30</v>
      </c>
      <c r="D112" s="108"/>
      <c r="E112" s="131">
        <v>0.031122685185185187</v>
      </c>
      <c r="F112" s="130">
        <v>0.00694444444444444</v>
      </c>
      <c r="G112" s="80">
        <f>E112-F112</f>
        <v>0.024178240740740747</v>
      </c>
      <c r="H112" s="79">
        <v>23</v>
      </c>
      <c r="I112" s="154">
        <v>3</v>
      </c>
      <c r="J112" s="79">
        <f t="shared" si="4"/>
        <v>219.8947368421046</v>
      </c>
      <c r="K112" s="27"/>
      <c r="L112" s="21"/>
      <c r="M112" s="21"/>
      <c r="N112" s="26"/>
      <c r="O112" s="26"/>
      <c r="P112" s="21"/>
      <c r="Q112" s="21"/>
      <c r="R112" s="21"/>
    </row>
    <row r="113" spans="1:18" ht="18" customHeight="1">
      <c r="A113" s="79">
        <v>24</v>
      </c>
      <c r="B113" s="110" t="s">
        <v>104</v>
      </c>
      <c r="C113" s="107" t="s">
        <v>23</v>
      </c>
      <c r="D113" s="108"/>
      <c r="E113" s="80">
        <v>0.03716435185185185</v>
      </c>
      <c r="F113" s="130">
        <v>0.00902777777777777</v>
      </c>
      <c r="G113" s="80">
        <f>E113-F113</f>
        <v>0.02813657407407408</v>
      </c>
      <c r="H113" s="79">
        <v>24</v>
      </c>
      <c r="I113" s="154" t="s">
        <v>207</v>
      </c>
      <c r="J113" s="79">
        <f t="shared" si="4"/>
        <v>255.89473684210452</v>
      </c>
      <c r="K113" s="27"/>
      <c r="L113" s="21"/>
      <c r="M113" s="21"/>
      <c r="N113" s="26"/>
      <c r="O113" s="26"/>
      <c r="P113" s="21"/>
      <c r="Q113" s="21"/>
      <c r="R113" s="21"/>
    </row>
    <row r="114" spans="1:18" ht="18" customHeight="1">
      <c r="A114" s="79">
        <v>25</v>
      </c>
      <c r="B114" s="106" t="s">
        <v>117</v>
      </c>
      <c r="C114" s="107" t="s">
        <v>59</v>
      </c>
      <c r="D114" s="108"/>
      <c r="E114" s="80">
        <v>0.047094907407407405</v>
      </c>
      <c r="F114" s="130">
        <v>0.0159722222222222</v>
      </c>
      <c r="G114" s="80">
        <f>E114-F114</f>
        <v>0.031122685185185205</v>
      </c>
      <c r="H114" s="79">
        <v>25</v>
      </c>
      <c r="I114" s="154">
        <v>2</v>
      </c>
      <c r="J114" s="79">
        <f t="shared" si="4"/>
        <v>283.05263157894666</v>
      </c>
      <c r="K114" s="27"/>
      <c r="L114" s="21"/>
      <c r="M114" s="21"/>
      <c r="N114" s="26"/>
      <c r="O114" s="26"/>
      <c r="P114" s="21"/>
      <c r="Q114" s="21"/>
      <c r="R114" s="21"/>
    </row>
    <row r="115" spans="1:18" ht="18" customHeight="1">
      <c r="A115" s="79">
        <v>26</v>
      </c>
      <c r="B115" s="106" t="s">
        <v>144</v>
      </c>
      <c r="C115" s="107" t="s">
        <v>28</v>
      </c>
      <c r="D115" s="108"/>
      <c r="E115" s="80">
        <v>0.03975694444444445</v>
      </c>
      <c r="F115" s="130">
        <v>0.00833333333333333</v>
      </c>
      <c r="G115" s="80">
        <f>E115-F115</f>
        <v>0.03142361111111112</v>
      </c>
      <c r="H115" s="79">
        <v>26</v>
      </c>
      <c r="I115" s="154" t="s">
        <v>207</v>
      </c>
      <c r="J115" s="79">
        <f t="shared" si="4"/>
        <v>285.78947368420967</v>
      </c>
      <c r="K115" s="27"/>
      <c r="L115" s="21"/>
      <c r="M115" s="21"/>
      <c r="N115" s="26"/>
      <c r="O115" s="26"/>
      <c r="P115" s="21"/>
      <c r="Q115" s="21"/>
      <c r="R115" s="21"/>
    </row>
    <row r="116" spans="1:18" ht="18" customHeight="1">
      <c r="A116" s="79">
        <v>27</v>
      </c>
      <c r="B116" s="106" t="s">
        <v>178</v>
      </c>
      <c r="C116" s="106" t="s">
        <v>27</v>
      </c>
      <c r="D116" s="108"/>
      <c r="E116" s="131">
        <v>0.05641203703703704</v>
      </c>
      <c r="F116" s="130">
        <v>0.0236111111111111</v>
      </c>
      <c r="G116" s="80">
        <f>E116-F116</f>
        <v>0.03280092592592594</v>
      </c>
      <c r="H116" s="79">
        <v>27</v>
      </c>
      <c r="I116" s="154" t="s">
        <v>207</v>
      </c>
      <c r="J116" s="79">
        <f t="shared" si="4"/>
        <v>298.3157894736834</v>
      </c>
      <c r="K116" s="27"/>
      <c r="L116" s="21"/>
      <c r="M116" s="21"/>
      <c r="N116" s="26"/>
      <c r="O116" s="26"/>
      <c r="P116" s="21"/>
      <c r="Q116" s="21"/>
      <c r="R116" s="21"/>
    </row>
    <row r="117" spans="1:18" ht="18" customHeight="1">
      <c r="A117" s="79">
        <v>28</v>
      </c>
      <c r="B117" s="110" t="s">
        <v>188</v>
      </c>
      <c r="C117" s="107" t="s">
        <v>64</v>
      </c>
      <c r="D117" s="108"/>
      <c r="E117" s="80">
        <v>0.04548611111111111</v>
      </c>
      <c r="F117" s="130">
        <v>0.0118055555555555</v>
      </c>
      <c r="G117" s="80">
        <f>E117-F117</f>
        <v>0.03368055555555561</v>
      </c>
      <c r="H117" s="79">
        <v>28</v>
      </c>
      <c r="I117" s="124" t="s">
        <v>207</v>
      </c>
      <c r="J117" s="79">
        <f t="shared" si="4"/>
        <v>306.31578947368376</v>
      </c>
      <c r="K117" s="28"/>
      <c r="L117" s="21"/>
      <c r="M117" s="21"/>
      <c r="N117" s="26"/>
      <c r="O117" s="26"/>
      <c r="P117" s="21"/>
      <c r="Q117" s="21"/>
      <c r="R117" s="21"/>
    </row>
    <row r="118" spans="1:18" ht="18" customHeight="1">
      <c r="A118" s="79">
        <v>29</v>
      </c>
      <c r="B118" s="106" t="s">
        <v>211</v>
      </c>
      <c r="C118" s="107" t="s">
        <v>70</v>
      </c>
      <c r="D118" s="108"/>
      <c r="E118" s="131">
        <v>0.0397337962962963</v>
      </c>
      <c r="F118" s="130">
        <v>0.00416666666666666</v>
      </c>
      <c r="G118" s="80">
        <f>E118-F118</f>
        <v>0.03556712962962964</v>
      </c>
      <c r="H118" s="79">
        <v>29</v>
      </c>
      <c r="I118" s="125" t="s">
        <v>207</v>
      </c>
      <c r="J118" s="79">
        <f t="shared" si="4"/>
        <v>323.47368421052545</v>
      </c>
      <c r="K118" s="27"/>
      <c r="L118" s="23"/>
      <c r="M118" s="21"/>
      <c r="N118" s="26"/>
      <c r="O118" s="26"/>
      <c r="P118" s="21"/>
      <c r="Q118" s="21"/>
      <c r="R118" s="21"/>
    </row>
    <row r="119" spans="1:18" ht="18" customHeight="1">
      <c r="A119" s="79">
        <v>30</v>
      </c>
      <c r="B119" s="106" t="s">
        <v>116</v>
      </c>
      <c r="C119" s="107" t="s">
        <v>29</v>
      </c>
      <c r="D119" s="108"/>
      <c r="E119" s="109">
        <v>0.046921296296296294</v>
      </c>
      <c r="F119" s="130">
        <v>0.00277777777777777</v>
      </c>
      <c r="G119" s="80">
        <f>E119-F119</f>
        <v>0.044143518518518526</v>
      </c>
      <c r="H119" s="79">
        <v>30</v>
      </c>
      <c r="I119" s="125" t="s">
        <v>207</v>
      </c>
      <c r="J119" s="79">
        <f t="shared" si="4"/>
        <v>401.47368421052516</v>
      </c>
      <c r="K119" s="27"/>
      <c r="L119" s="23"/>
      <c r="M119" s="21"/>
      <c r="N119" s="26"/>
      <c r="O119" s="26"/>
      <c r="P119" s="21"/>
      <c r="Q119" s="21"/>
      <c r="R119" s="21"/>
    </row>
    <row r="120" spans="1:18" ht="18" customHeight="1">
      <c r="A120" s="79"/>
      <c r="B120" s="27"/>
      <c r="C120" s="36"/>
      <c r="D120" s="55"/>
      <c r="E120" s="80"/>
      <c r="F120" s="141"/>
      <c r="G120" s="80"/>
      <c r="H120" s="79"/>
      <c r="I120" s="125"/>
      <c r="J120" s="79"/>
      <c r="K120" s="27"/>
      <c r="L120" s="23"/>
      <c r="M120" s="21"/>
      <c r="N120" s="26"/>
      <c r="O120" s="26"/>
      <c r="P120" s="21"/>
      <c r="Q120" s="21"/>
      <c r="R120" s="21"/>
    </row>
    <row r="121" spans="1:18" ht="18" customHeight="1">
      <c r="A121" s="79"/>
      <c r="B121" s="27"/>
      <c r="C121" s="36"/>
      <c r="D121" s="55"/>
      <c r="E121" s="80"/>
      <c r="F121" s="141"/>
      <c r="G121" s="80"/>
      <c r="H121" s="79"/>
      <c r="I121" s="79"/>
      <c r="J121" s="79"/>
      <c r="K121" s="27"/>
      <c r="L121" s="23"/>
      <c r="M121" s="21"/>
      <c r="N121" s="26"/>
      <c r="O121" s="26"/>
      <c r="P121" s="21"/>
      <c r="Q121" s="21"/>
      <c r="R121" s="21"/>
    </row>
    <row r="122" spans="1:18" ht="13.5" customHeight="1">
      <c r="A122" s="127"/>
      <c r="B122" s="43"/>
      <c r="C122" s="63"/>
      <c r="D122" s="64"/>
      <c r="E122" s="142"/>
      <c r="F122" s="143"/>
      <c r="G122" s="142"/>
      <c r="H122" s="127"/>
      <c r="I122" s="127"/>
      <c r="J122" s="127"/>
      <c r="K122" s="30"/>
      <c r="L122" s="23"/>
      <c r="M122" s="21"/>
      <c r="N122" s="26"/>
      <c r="O122" s="26"/>
      <c r="P122" s="21"/>
      <c r="Q122" s="21"/>
      <c r="R122" s="21"/>
    </row>
    <row r="123" spans="1:18" ht="13.5" customHeight="1">
      <c r="A123" s="126"/>
      <c r="B123" s="48"/>
      <c r="C123" s="49"/>
      <c r="D123" s="50"/>
      <c r="E123" s="138"/>
      <c r="F123" s="139"/>
      <c r="G123" s="138"/>
      <c r="H123" s="126"/>
      <c r="I123" s="126"/>
      <c r="J123" s="126"/>
      <c r="K123" s="23"/>
      <c r="L123" s="23"/>
      <c r="M123" s="21"/>
      <c r="N123" s="26"/>
      <c r="O123" s="21"/>
      <c r="P123" s="21"/>
      <c r="Q123" s="21"/>
      <c r="R123" s="21"/>
    </row>
    <row r="124" spans="1:18" ht="13.5" customHeight="1">
      <c r="A124" s="126"/>
      <c r="B124" s="48"/>
      <c r="C124" s="49"/>
      <c r="D124" s="50"/>
      <c r="E124" s="138"/>
      <c r="F124" s="139"/>
      <c r="G124" s="138"/>
      <c r="H124" s="126"/>
      <c r="I124" s="126"/>
      <c r="J124" s="126"/>
      <c r="K124" s="23"/>
      <c r="L124" s="23"/>
      <c r="M124" s="21"/>
      <c r="N124" s="26"/>
      <c r="O124" s="21"/>
      <c r="P124" s="21"/>
      <c r="Q124" s="21"/>
      <c r="R124" s="21"/>
    </row>
    <row r="125" spans="1:18" ht="13.5" customHeight="1">
      <c r="A125" s="116"/>
      <c r="B125" s="67" t="s">
        <v>9</v>
      </c>
      <c r="C125" s="68"/>
      <c r="D125" s="33"/>
      <c r="E125" s="129"/>
      <c r="F125" s="129"/>
      <c r="G125" s="129"/>
      <c r="H125" s="116" t="s">
        <v>21</v>
      </c>
      <c r="I125" s="116" t="e">
        <f>M127+M128+M129+M130+M131+M132+M133+#REF!+M134+M135</f>
        <v>#REF!</v>
      </c>
      <c r="J125" s="116"/>
      <c r="K125" s="21"/>
      <c r="L125" s="21"/>
      <c r="M125" s="21"/>
      <c r="N125" s="21"/>
      <c r="O125" s="26"/>
      <c r="P125" s="21"/>
      <c r="Q125" s="21"/>
      <c r="R125" s="21"/>
    </row>
    <row r="126" spans="1:18" ht="24.75" customHeight="1">
      <c r="A126" s="123" t="s">
        <v>10</v>
      </c>
      <c r="B126" s="53" t="s">
        <v>0</v>
      </c>
      <c r="C126" s="69" t="s">
        <v>42</v>
      </c>
      <c r="D126" s="70" t="s">
        <v>16</v>
      </c>
      <c r="E126" s="128" t="s">
        <v>13</v>
      </c>
      <c r="F126" s="122" t="s">
        <v>14</v>
      </c>
      <c r="G126" s="123" t="s">
        <v>12</v>
      </c>
      <c r="H126" s="123" t="s">
        <v>43</v>
      </c>
      <c r="I126" s="122" t="s">
        <v>41</v>
      </c>
      <c r="J126" s="122" t="s">
        <v>40</v>
      </c>
      <c r="K126" s="24" t="s">
        <v>19</v>
      </c>
      <c r="L126" s="21"/>
      <c r="M126" s="21"/>
      <c r="N126" s="21"/>
      <c r="O126" s="26"/>
      <c r="P126" s="23"/>
      <c r="Q126" s="21"/>
      <c r="R126" s="21"/>
    </row>
    <row r="127" spans="1:18" ht="19.5" customHeight="1">
      <c r="A127" s="79">
        <v>1</v>
      </c>
      <c r="B127" s="96" t="s">
        <v>133</v>
      </c>
      <c r="C127" s="98" t="s">
        <v>66</v>
      </c>
      <c r="D127" s="59"/>
      <c r="E127" s="144">
        <v>0.030775462962962966</v>
      </c>
      <c r="F127" s="130">
        <v>0.0194444444444444</v>
      </c>
      <c r="G127" s="80">
        <f>E127-F127</f>
        <v>0.011331018518518567</v>
      </c>
      <c r="H127" s="79">
        <v>1</v>
      </c>
      <c r="I127" s="154">
        <v>20</v>
      </c>
      <c r="J127" s="79">
        <f>G127/$G$127*100</f>
        <v>100</v>
      </c>
      <c r="K127" s="37" t="s">
        <v>91</v>
      </c>
      <c r="L127" s="23"/>
      <c r="M127" s="21" t="b">
        <f>IF(D127="І",10,IF(D127="ІІ",3,IF(D127="Ію",3,IF(D127="ІІІ",1,IF(D127="Іію",1,IF(D127="ІІІю",0.3,IF(D127="б.р.",0.1)))))))</f>
        <v>0</v>
      </c>
      <c r="N127" s="26"/>
      <c r="O127" s="26"/>
      <c r="P127" s="23"/>
      <c r="Q127" s="21"/>
      <c r="R127" s="21"/>
    </row>
    <row r="128" spans="1:18" ht="19.5" customHeight="1">
      <c r="A128" s="79">
        <v>2</v>
      </c>
      <c r="B128" s="92" t="s">
        <v>124</v>
      </c>
      <c r="C128" s="98" t="s">
        <v>22</v>
      </c>
      <c r="D128" s="115"/>
      <c r="E128" s="145">
        <v>0.037731481481481484</v>
      </c>
      <c r="F128" s="130">
        <v>0.0263888888888888</v>
      </c>
      <c r="G128" s="80">
        <f>E128-F128</f>
        <v>0.011342592592592685</v>
      </c>
      <c r="H128" s="79">
        <v>2</v>
      </c>
      <c r="I128" s="154">
        <v>18</v>
      </c>
      <c r="J128" s="79">
        <f>G128/$G$127*100</f>
        <v>100.10214504596566</v>
      </c>
      <c r="K128" s="37" t="s">
        <v>91</v>
      </c>
      <c r="L128" s="23"/>
      <c r="M128" s="21" t="b">
        <f aca="true" t="shared" si="6" ref="M128:M135">IF(D128="І",10,IF(D128="ІІ",3,IF(D128="Ію",3,IF(D128="ІІІ",1,IF(D128="Іію",1,IF(D128="ІІІю",0.3,IF(D128="б.р.",0.1)))))))</f>
        <v>0</v>
      </c>
      <c r="N128" s="26"/>
      <c r="O128" s="26"/>
      <c r="P128" s="23"/>
      <c r="Q128" s="21"/>
      <c r="R128" s="21"/>
    </row>
    <row r="129" spans="1:18" ht="19.5" customHeight="1">
      <c r="A129" s="79">
        <v>3</v>
      </c>
      <c r="B129" s="92" t="s">
        <v>184</v>
      </c>
      <c r="C129" s="98" t="s">
        <v>67</v>
      </c>
      <c r="D129" s="59"/>
      <c r="E129" s="144">
        <v>0.03760416666666667</v>
      </c>
      <c r="F129" s="130">
        <v>0.025</v>
      </c>
      <c r="G129" s="80">
        <f>E129-F129</f>
        <v>0.012604166666666666</v>
      </c>
      <c r="H129" s="79">
        <v>3</v>
      </c>
      <c r="I129" s="154">
        <v>16</v>
      </c>
      <c r="J129" s="79">
        <f>G129/$G$127*100</f>
        <v>111.2359550561793</v>
      </c>
      <c r="K129" s="37" t="s">
        <v>91</v>
      </c>
      <c r="L129" s="23"/>
      <c r="M129" s="21" t="b">
        <f t="shared" si="6"/>
        <v>0</v>
      </c>
      <c r="N129" s="26"/>
      <c r="O129" s="26"/>
      <c r="P129" s="23"/>
      <c r="Q129" s="21"/>
      <c r="R129" s="21"/>
    </row>
    <row r="130" spans="1:18" ht="19.5" customHeight="1">
      <c r="A130" s="79">
        <v>4</v>
      </c>
      <c r="B130" s="92" t="s">
        <v>123</v>
      </c>
      <c r="C130" s="98" t="s">
        <v>22</v>
      </c>
      <c r="D130" s="55"/>
      <c r="E130" s="141">
        <v>0.02638888888888889</v>
      </c>
      <c r="F130" s="130">
        <v>0.0131944444444444</v>
      </c>
      <c r="G130" s="80">
        <f>E130-F130</f>
        <v>0.01319444444444449</v>
      </c>
      <c r="H130" s="79">
        <v>4</v>
      </c>
      <c r="I130" s="154" t="s">
        <v>207</v>
      </c>
      <c r="J130" s="79">
        <f>G130/$G$127*100</f>
        <v>116.44535240040848</v>
      </c>
      <c r="K130" s="27"/>
      <c r="L130" s="23"/>
      <c r="M130" s="21" t="b">
        <f t="shared" si="6"/>
        <v>0</v>
      </c>
      <c r="N130" s="26"/>
      <c r="O130" s="26"/>
      <c r="P130" s="23"/>
      <c r="Q130" s="21"/>
      <c r="R130" s="21"/>
    </row>
    <row r="131" spans="1:18" ht="19.5" customHeight="1">
      <c r="A131" s="79">
        <v>5</v>
      </c>
      <c r="B131" s="92" t="s">
        <v>218</v>
      </c>
      <c r="C131" s="98" t="s">
        <v>71</v>
      </c>
      <c r="D131" s="55"/>
      <c r="E131" s="144">
        <v>0.035833333333333335</v>
      </c>
      <c r="F131" s="130">
        <v>0.0215277777777777</v>
      </c>
      <c r="G131" s="80">
        <f>E131-F131</f>
        <v>0.014305555555555634</v>
      </c>
      <c r="H131" s="79">
        <v>5</v>
      </c>
      <c r="I131" s="154">
        <v>15</v>
      </c>
      <c r="J131" s="79">
        <f>G131/$G$127*100</f>
        <v>126.25127681307472</v>
      </c>
      <c r="K131" s="27"/>
      <c r="L131" s="23"/>
      <c r="M131" s="21" t="b">
        <f t="shared" si="6"/>
        <v>0</v>
      </c>
      <c r="N131" s="26"/>
      <c r="O131" s="26"/>
      <c r="P131" s="23"/>
      <c r="Q131" s="21"/>
      <c r="R131" s="21"/>
    </row>
    <row r="132" spans="1:18" ht="19.5" customHeight="1">
      <c r="A132" s="79">
        <v>6</v>
      </c>
      <c r="B132" s="96" t="s">
        <v>166</v>
      </c>
      <c r="C132" s="98" t="s">
        <v>26</v>
      </c>
      <c r="D132" s="114"/>
      <c r="E132" s="141">
        <v>0.04003472222222222</v>
      </c>
      <c r="F132" s="130">
        <v>0.0256944444444444</v>
      </c>
      <c r="G132" s="80">
        <f>E132-F132</f>
        <v>0.01434027777777782</v>
      </c>
      <c r="H132" s="79">
        <v>6</v>
      </c>
      <c r="I132" s="154">
        <v>14</v>
      </c>
      <c r="J132" s="79">
        <f>G132/$G$127*100</f>
        <v>126.5577119509702</v>
      </c>
      <c r="K132" s="27"/>
      <c r="L132" s="23"/>
      <c r="M132" s="21" t="b">
        <f t="shared" si="6"/>
        <v>0</v>
      </c>
      <c r="N132" s="26"/>
      <c r="O132" s="26"/>
      <c r="P132" s="23"/>
      <c r="Q132" s="21"/>
      <c r="R132" s="21"/>
    </row>
    <row r="133" spans="1:18" ht="19.5" customHeight="1">
      <c r="A133" s="79">
        <v>7</v>
      </c>
      <c r="B133" s="92" t="s">
        <v>170</v>
      </c>
      <c r="C133" s="92" t="s">
        <v>80</v>
      </c>
      <c r="D133" s="55"/>
      <c r="E133" s="141">
        <v>0.03881944444444444</v>
      </c>
      <c r="F133" s="130">
        <v>0.0243055555555555</v>
      </c>
      <c r="G133" s="80">
        <f>E133-F133</f>
        <v>0.01451388888888894</v>
      </c>
      <c r="H133" s="79">
        <v>7</v>
      </c>
      <c r="I133" s="155">
        <v>13</v>
      </c>
      <c r="J133" s="79">
        <f>G133/$G$127*100</f>
        <v>128.08988764044935</v>
      </c>
      <c r="K133" s="27"/>
      <c r="L133" s="23"/>
      <c r="M133" s="21" t="b">
        <f t="shared" si="6"/>
        <v>0</v>
      </c>
      <c r="N133" s="26"/>
      <c r="O133" s="26"/>
      <c r="P133" s="23"/>
      <c r="Q133" s="21"/>
      <c r="R133" s="21"/>
    </row>
    <row r="134" spans="1:18" ht="19.5" customHeight="1">
      <c r="A134" s="79">
        <v>8</v>
      </c>
      <c r="B134" s="92" t="s">
        <v>216</v>
      </c>
      <c r="C134" s="98" t="s">
        <v>31</v>
      </c>
      <c r="D134" s="55"/>
      <c r="E134" s="141">
        <v>0.02476851851851852</v>
      </c>
      <c r="F134" s="130">
        <v>0.00972222222222222</v>
      </c>
      <c r="G134" s="80">
        <f>E134-F134</f>
        <v>0.015046296296296299</v>
      </c>
      <c r="H134" s="79">
        <v>8</v>
      </c>
      <c r="I134" s="154">
        <v>12</v>
      </c>
      <c r="J134" s="79">
        <f>G134/$G$127*100</f>
        <v>132.78855975485135</v>
      </c>
      <c r="K134" s="27"/>
      <c r="L134" s="23"/>
      <c r="M134" s="21" t="b">
        <f t="shared" si="6"/>
        <v>0</v>
      </c>
      <c r="N134" s="26"/>
      <c r="O134" s="26"/>
      <c r="P134" s="23"/>
      <c r="Q134" s="21"/>
      <c r="R134" s="21"/>
    </row>
    <row r="135" spans="1:18" ht="19.5" customHeight="1">
      <c r="A135" s="79">
        <v>9</v>
      </c>
      <c r="B135" s="92" t="s">
        <v>139</v>
      </c>
      <c r="C135" s="98" t="s">
        <v>32</v>
      </c>
      <c r="D135" s="55"/>
      <c r="E135" s="144">
        <v>0.020011574074074074</v>
      </c>
      <c r="F135" s="130">
        <v>0.00486111111111111</v>
      </c>
      <c r="G135" s="80">
        <f>E135-F135</f>
        <v>0.015150462962962963</v>
      </c>
      <c r="H135" s="79">
        <v>9</v>
      </c>
      <c r="I135" s="155">
        <v>11</v>
      </c>
      <c r="J135" s="79">
        <f>G135/$G$127*100</f>
        <v>133.70786516853877</v>
      </c>
      <c r="K135" s="27"/>
      <c r="L135" s="23"/>
      <c r="M135" s="21" t="b">
        <f>IF(D159="І",10,IF(D159="ІІ",3,IF(D159="Ію",3,IF(D159="ІІІ",1,IF(D159="Іію",1,IF(D159="ІІІю",0.3,IF(D159="б.р.",0.1)))))))</f>
        <v>0</v>
      </c>
      <c r="N135" s="26"/>
      <c r="O135" s="26"/>
      <c r="P135" s="23"/>
      <c r="Q135" s="21"/>
      <c r="R135" s="21"/>
    </row>
    <row r="136" spans="1:18" ht="19.5" customHeight="1">
      <c r="A136" s="79">
        <v>10</v>
      </c>
      <c r="B136" s="92" t="s">
        <v>99</v>
      </c>
      <c r="C136" s="98" t="s">
        <v>33</v>
      </c>
      <c r="D136" s="55"/>
      <c r="E136" s="141">
        <v>0.03768518518518518</v>
      </c>
      <c r="F136" s="130">
        <v>0.0222222222222222</v>
      </c>
      <c r="G136" s="80">
        <f>E136-F136</f>
        <v>0.015462962962962984</v>
      </c>
      <c r="H136" s="79">
        <v>10</v>
      </c>
      <c r="I136" s="154">
        <v>10</v>
      </c>
      <c r="J136" s="79">
        <f>G136/$G$127*100</f>
        <v>136.46578140960125</v>
      </c>
      <c r="K136" s="27"/>
      <c r="L136" s="23"/>
      <c r="M136" s="26"/>
      <c r="N136" s="26"/>
      <c r="O136" s="26"/>
      <c r="P136" s="23"/>
      <c r="Q136" s="21"/>
      <c r="R136" s="21"/>
    </row>
    <row r="137" spans="1:18" ht="19.5" customHeight="1">
      <c r="A137" s="79">
        <v>11</v>
      </c>
      <c r="B137" s="92" t="s">
        <v>195</v>
      </c>
      <c r="C137" s="98" t="s">
        <v>55</v>
      </c>
      <c r="D137" s="55"/>
      <c r="E137" s="145">
        <v>0.031342592592592596</v>
      </c>
      <c r="F137" s="130">
        <v>0.0152777777777777</v>
      </c>
      <c r="G137" s="80">
        <f>E137-F137</f>
        <v>0.016064814814814896</v>
      </c>
      <c r="H137" s="79">
        <v>11</v>
      </c>
      <c r="I137" s="154">
        <v>9</v>
      </c>
      <c r="J137" s="79">
        <f>G137/$G$127*100</f>
        <v>141.77732379979582</v>
      </c>
      <c r="K137" s="27"/>
      <c r="L137" s="23"/>
      <c r="M137" s="26"/>
      <c r="N137" s="26"/>
      <c r="O137" s="26"/>
      <c r="P137" s="23"/>
      <c r="Q137" s="21"/>
      <c r="R137" s="21"/>
    </row>
    <row r="138" spans="1:18" ht="19.5" customHeight="1">
      <c r="A138" s="79">
        <v>12</v>
      </c>
      <c r="B138" s="92" t="s">
        <v>155</v>
      </c>
      <c r="C138" s="98" t="s">
        <v>25</v>
      </c>
      <c r="D138" s="55"/>
      <c r="E138" s="141">
        <v>0.036875</v>
      </c>
      <c r="F138" s="130">
        <v>0.0201388888888888</v>
      </c>
      <c r="G138" s="80">
        <f>E138-F138</f>
        <v>0.016736111111111198</v>
      </c>
      <c r="H138" s="79">
        <v>12</v>
      </c>
      <c r="I138" s="154">
        <v>5</v>
      </c>
      <c r="J138" s="79">
        <f>G138/$G$127*100</f>
        <v>147.70173646578155</v>
      </c>
      <c r="K138" s="27"/>
      <c r="L138" s="23"/>
      <c r="M138" s="26"/>
      <c r="N138" s="26"/>
      <c r="O138" s="21"/>
      <c r="P138" s="21"/>
      <c r="Q138" s="21"/>
      <c r="R138" s="21"/>
    </row>
    <row r="139" spans="1:18" ht="19.5" customHeight="1">
      <c r="A139" s="79">
        <v>13</v>
      </c>
      <c r="B139" s="92" t="s">
        <v>169</v>
      </c>
      <c r="C139" s="99" t="s">
        <v>80</v>
      </c>
      <c r="D139" s="59"/>
      <c r="E139" s="144">
        <v>0.02855324074074074</v>
      </c>
      <c r="F139" s="130">
        <v>0.0111111111111111</v>
      </c>
      <c r="G139" s="80">
        <f>E139-F139</f>
        <v>0.01744212962962964</v>
      </c>
      <c r="H139" s="79">
        <v>13</v>
      </c>
      <c r="I139" s="154" t="s">
        <v>207</v>
      </c>
      <c r="J139" s="79">
        <f>G139/$G$127*100</f>
        <v>153.93258426966236</v>
      </c>
      <c r="K139" s="27"/>
      <c r="L139" s="23"/>
      <c r="M139" s="26"/>
      <c r="N139" s="26"/>
      <c r="O139" s="21"/>
      <c r="P139" s="21"/>
      <c r="Q139" s="21"/>
      <c r="R139" s="21"/>
    </row>
    <row r="140" spans="1:18" ht="19.5" customHeight="1">
      <c r="A140" s="79">
        <v>14</v>
      </c>
      <c r="B140" s="92" t="s">
        <v>180</v>
      </c>
      <c r="C140" s="98" t="s">
        <v>27</v>
      </c>
      <c r="D140" s="55"/>
      <c r="E140" s="141">
        <v>0.03138888888888889</v>
      </c>
      <c r="F140" s="130">
        <v>0.0138888888888888</v>
      </c>
      <c r="G140" s="80">
        <f>E140-F140</f>
        <v>0.017500000000000092</v>
      </c>
      <c r="H140" s="79">
        <v>14</v>
      </c>
      <c r="I140" s="154">
        <v>4</v>
      </c>
      <c r="J140" s="79">
        <f>G140/$G$127*100</f>
        <v>154.44330949948943</v>
      </c>
      <c r="K140" s="27"/>
      <c r="L140" s="23"/>
      <c r="M140" s="26"/>
      <c r="N140" s="26"/>
      <c r="O140" s="21"/>
      <c r="P140" s="21"/>
      <c r="Q140" s="21"/>
      <c r="R140" s="21"/>
    </row>
    <row r="141" spans="1:18" ht="19.5" customHeight="1">
      <c r="A141" s="79">
        <v>15</v>
      </c>
      <c r="B141" s="92" t="s">
        <v>179</v>
      </c>
      <c r="C141" s="98" t="s">
        <v>27</v>
      </c>
      <c r="D141" s="59"/>
      <c r="E141" s="144">
        <v>0.018391203703703705</v>
      </c>
      <c r="F141" s="130">
        <v>0.0006944444444444445</v>
      </c>
      <c r="G141" s="80">
        <f>E141-F141</f>
        <v>0.01769675925925926</v>
      </c>
      <c r="H141" s="79">
        <v>15</v>
      </c>
      <c r="I141" s="154" t="s">
        <v>207</v>
      </c>
      <c r="J141" s="79">
        <f>G141/$G$127*100</f>
        <v>156.1797752808982</v>
      </c>
      <c r="K141" s="27"/>
      <c r="L141" s="23"/>
      <c r="M141" s="26"/>
      <c r="N141" s="26"/>
      <c r="O141" s="21"/>
      <c r="P141" s="21"/>
      <c r="Q141" s="21"/>
      <c r="R141" s="21"/>
    </row>
    <row r="142" spans="1:18" ht="19.5" customHeight="1">
      <c r="A142" s="79">
        <v>16</v>
      </c>
      <c r="B142" s="92" t="s">
        <v>147</v>
      </c>
      <c r="C142" s="98" t="s">
        <v>28</v>
      </c>
      <c r="D142" s="112"/>
      <c r="E142" s="80">
        <v>0.03607638888888889</v>
      </c>
      <c r="F142" s="130">
        <v>0.0173611111111111</v>
      </c>
      <c r="G142" s="80">
        <f>E142-F142</f>
        <v>0.018715277777777786</v>
      </c>
      <c r="H142" s="79">
        <v>16</v>
      </c>
      <c r="I142" s="154">
        <v>3</v>
      </c>
      <c r="J142" s="79">
        <f>G142/$G$127*100</f>
        <v>165.16853932584206</v>
      </c>
      <c r="K142" s="27"/>
      <c r="L142" s="23"/>
      <c r="M142" s="26"/>
      <c r="N142" s="26"/>
      <c r="O142" s="21"/>
      <c r="P142" s="21"/>
      <c r="Q142" s="21"/>
      <c r="R142" s="21"/>
    </row>
    <row r="143" spans="1:18" ht="19.5" customHeight="1">
      <c r="A143" s="79">
        <v>17</v>
      </c>
      <c r="B143" s="95" t="s">
        <v>107</v>
      </c>
      <c r="C143" s="98" t="s">
        <v>63</v>
      </c>
      <c r="D143" s="113"/>
      <c r="E143" s="146">
        <v>0.035115740740740746</v>
      </c>
      <c r="F143" s="130">
        <v>0.0159722222222222</v>
      </c>
      <c r="G143" s="80">
        <f>E143-F143</f>
        <v>0.019143518518518546</v>
      </c>
      <c r="H143" s="79">
        <v>17</v>
      </c>
      <c r="I143" s="154">
        <v>2</v>
      </c>
      <c r="J143" s="79">
        <f>G143/$G$127*100</f>
        <v>168.94790602655723</v>
      </c>
      <c r="K143" s="27"/>
      <c r="L143" s="23"/>
      <c r="M143" s="26"/>
      <c r="N143" s="26"/>
      <c r="O143" s="21"/>
      <c r="P143" s="21"/>
      <c r="Q143" s="21"/>
      <c r="R143" s="21"/>
    </row>
    <row r="144" spans="1:18" ht="19.5" customHeight="1">
      <c r="A144" s="79">
        <v>18</v>
      </c>
      <c r="B144" s="92" t="s">
        <v>130</v>
      </c>
      <c r="C144" s="98" t="s">
        <v>34</v>
      </c>
      <c r="D144" s="113"/>
      <c r="E144" s="80">
        <v>0.020833333333333332</v>
      </c>
      <c r="F144" s="130">
        <v>0.001388888888888889</v>
      </c>
      <c r="G144" s="80">
        <f>E144-F144</f>
        <v>0.019444444444444445</v>
      </c>
      <c r="H144" s="79">
        <v>18</v>
      </c>
      <c r="I144" s="154">
        <v>1</v>
      </c>
      <c r="J144" s="79">
        <f>G144/$G$127*100</f>
        <v>171.603677221654</v>
      </c>
      <c r="K144" s="27"/>
      <c r="L144" s="23"/>
      <c r="M144" s="26"/>
      <c r="N144" s="26"/>
      <c r="O144" s="26"/>
      <c r="P144" s="21"/>
      <c r="Q144" s="21"/>
      <c r="R144" s="21"/>
    </row>
    <row r="145" spans="1:18" ht="19.5" customHeight="1">
      <c r="A145" s="79">
        <v>19</v>
      </c>
      <c r="B145" s="92" t="s">
        <v>131</v>
      </c>
      <c r="C145" s="98" t="s">
        <v>34</v>
      </c>
      <c r="D145" s="112"/>
      <c r="E145" s="80">
        <v>0.034039351851851855</v>
      </c>
      <c r="F145" s="130">
        <v>0.0145833333333333</v>
      </c>
      <c r="G145" s="80">
        <f>E145-F145</f>
        <v>0.019456018518518553</v>
      </c>
      <c r="H145" s="79">
        <v>19</v>
      </c>
      <c r="I145" s="154" t="s">
        <v>207</v>
      </c>
      <c r="J145" s="79">
        <f>G145/$G$127*100</f>
        <v>171.7058222676196</v>
      </c>
      <c r="K145" s="27"/>
      <c r="L145" s="23"/>
      <c r="M145" s="26"/>
      <c r="N145" s="26"/>
      <c r="O145" s="26"/>
      <c r="P145" s="21"/>
      <c r="Q145" s="21"/>
      <c r="R145" s="21"/>
    </row>
    <row r="146" spans="1:18" ht="19.5" customHeight="1">
      <c r="A146" s="79">
        <v>20</v>
      </c>
      <c r="B146" s="95" t="s">
        <v>106</v>
      </c>
      <c r="C146" s="98" t="s">
        <v>63</v>
      </c>
      <c r="D146" s="112"/>
      <c r="E146" s="80">
        <v>0.02255787037037037</v>
      </c>
      <c r="F146" s="130">
        <v>0.00277777777777777</v>
      </c>
      <c r="G146" s="80">
        <f>E146-F146</f>
        <v>0.0197800925925926</v>
      </c>
      <c r="H146" s="79">
        <v>20</v>
      </c>
      <c r="I146" s="154" t="s">
        <v>207</v>
      </c>
      <c r="J146" s="79">
        <f>G146/$G$127*100</f>
        <v>174.56588355464692</v>
      </c>
      <c r="K146" s="27"/>
      <c r="L146" s="23"/>
      <c r="M146" s="26"/>
      <c r="N146" s="26"/>
      <c r="O146" s="26"/>
      <c r="P146" s="21"/>
      <c r="Q146" s="21"/>
      <c r="R146" s="21"/>
    </row>
    <row r="147" spans="1:18" ht="19.5" customHeight="1">
      <c r="A147" s="79">
        <v>21</v>
      </c>
      <c r="B147" s="95" t="s">
        <v>191</v>
      </c>
      <c r="C147" s="98" t="s">
        <v>51</v>
      </c>
      <c r="D147" s="112"/>
      <c r="E147" s="131">
        <v>0.03673611111111111</v>
      </c>
      <c r="F147" s="130">
        <v>0.0166666666666666</v>
      </c>
      <c r="G147" s="80">
        <f>E147-F147</f>
        <v>0.020069444444444508</v>
      </c>
      <c r="H147" s="79">
        <v>21</v>
      </c>
      <c r="I147" s="154">
        <v>1</v>
      </c>
      <c r="J147" s="79">
        <f>G147/$G$127*100</f>
        <v>177.11950970377916</v>
      </c>
      <c r="K147" s="27"/>
      <c r="L147" s="23"/>
      <c r="M147" s="26"/>
      <c r="N147" s="26"/>
      <c r="O147" s="26"/>
      <c r="P147" s="21"/>
      <c r="Q147" s="21"/>
      <c r="R147" s="21"/>
    </row>
    <row r="148" spans="1:18" ht="19.5" customHeight="1">
      <c r="A148" s="79">
        <v>22</v>
      </c>
      <c r="B148" s="92" t="s">
        <v>194</v>
      </c>
      <c r="C148" s="98" t="s">
        <v>55</v>
      </c>
      <c r="D148" s="113"/>
      <c r="E148" s="109">
        <v>0.02271990740740741</v>
      </c>
      <c r="F148" s="130">
        <v>0.00208333333333333</v>
      </c>
      <c r="G148" s="80">
        <f>E148-F148</f>
        <v>0.02063657407407408</v>
      </c>
      <c r="H148" s="79">
        <v>22</v>
      </c>
      <c r="I148" s="154" t="s">
        <v>207</v>
      </c>
      <c r="J148" s="79">
        <f>G148/$G$127*100</f>
        <v>182.12461695607692</v>
      </c>
      <c r="K148" s="27"/>
      <c r="L148" s="23"/>
      <c r="M148" s="26"/>
      <c r="N148" s="26"/>
      <c r="O148" s="26"/>
      <c r="P148" s="21"/>
      <c r="Q148" s="21"/>
      <c r="R148" s="21"/>
    </row>
    <row r="149" spans="1:18" ht="19.5" customHeight="1">
      <c r="A149" s="79">
        <v>23</v>
      </c>
      <c r="B149" s="92" t="s">
        <v>146</v>
      </c>
      <c r="C149" s="98" t="s">
        <v>28</v>
      </c>
      <c r="D149" s="112"/>
      <c r="E149" s="80">
        <v>0.025520833333333336</v>
      </c>
      <c r="F149" s="130">
        <v>0.00416666666666666</v>
      </c>
      <c r="G149" s="80">
        <f>E149-F149</f>
        <v>0.021354166666666678</v>
      </c>
      <c r="H149" s="79">
        <v>23</v>
      </c>
      <c r="I149" s="154" t="s">
        <v>207</v>
      </c>
      <c r="J149" s="79">
        <f>G149/$G$127*100</f>
        <v>188.4576098059237</v>
      </c>
      <c r="K149" s="27"/>
      <c r="L149" s="23"/>
      <c r="M149" s="26"/>
      <c r="N149" s="26"/>
      <c r="O149" s="26"/>
      <c r="P149" s="21"/>
      <c r="Q149" s="21"/>
      <c r="R149" s="21"/>
    </row>
    <row r="150" spans="1:18" ht="19.5" customHeight="1">
      <c r="A150" s="79">
        <v>24</v>
      </c>
      <c r="B150" s="92" t="s">
        <v>219</v>
      </c>
      <c r="C150" s="98" t="s">
        <v>31</v>
      </c>
      <c r="D150" s="112"/>
      <c r="E150" s="80">
        <v>0.04553240740740741</v>
      </c>
      <c r="F150" s="130">
        <v>0.0229166666666666</v>
      </c>
      <c r="G150" s="80">
        <f>E150-F150</f>
        <v>0.02261574074074081</v>
      </c>
      <c r="H150" s="79">
        <v>24</v>
      </c>
      <c r="I150" s="154" t="s">
        <v>207</v>
      </c>
      <c r="J150" s="79">
        <f>G150/$G$127*100</f>
        <v>199.59141981613868</v>
      </c>
      <c r="K150" s="27"/>
      <c r="L150" s="21"/>
      <c r="M150" s="21"/>
      <c r="N150" s="26"/>
      <c r="O150" s="26"/>
      <c r="P150" s="21"/>
      <c r="Q150" s="21"/>
      <c r="R150" s="21"/>
    </row>
    <row r="151" spans="1:18" ht="19.5" customHeight="1">
      <c r="A151" s="79">
        <v>25</v>
      </c>
      <c r="B151" s="92" t="s">
        <v>119</v>
      </c>
      <c r="C151" s="98" t="s">
        <v>29</v>
      </c>
      <c r="D151" s="113"/>
      <c r="E151" s="131">
        <v>0.04646990740740741</v>
      </c>
      <c r="F151" s="130">
        <v>0.0236111111111111</v>
      </c>
      <c r="G151" s="80">
        <f>E151-F151</f>
        <v>0.02285879629629631</v>
      </c>
      <c r="H151" s="79">
        <v>25</v>
      </c>
      <c r="I151" s="154">
        <v>1</v>
      </c>
      <c r="J151" s="79">
        <f>G151/$G$127*100</f>
        <v>201.73646578140887</v>
      </c>
      <c r="K151" s="27"/>
      <c r="L151" s="21"/>
      <c r="M151" s="21"/>
      <c r="N151" s="26"/>
      <c r="O151" s="26"/>
      <c r="P151" s="21"/>
      <c r="Q151" s="21"/>
      <c r="R151" s="21"/>
    </row>
    <row r="152" spans="1:18" ht="19.5" customHeight="1">
      <c r="A152" s="79">
        <v>26</v>
      </c>
      <c r="B152" s="92" t="s">
        <v>98</v>
      </c>
      <c r="C152" s="98" t="s">
        <v>33</v>
      </c>
      <c r="D152" s="112"/>
      <c r="E152" s="80">
        <v>0.03434027777777778</v>
      </c>
      <c r="F152" s="130">
        <v>0.00902777777777777</v>
      </c>
      <c r="G152" s="80">
        <f>E152-F152</f>
        <v>0.025312500000000012</v>
      </c>
      <c r="H152" s="79">
        <v>26</v>
      </c>
      <c r="I152" s="124" t="s">
        <v>207</v>
      </c>
      <c r="J152" s="79">
        <f>G152/$G$127*100</f>
        <v>223.39121552604615</v>
      </c>
      <c r="K152" s="27"/>
      <c r="L152" s="21"/>
      <c r="M152" s="21"/>
      <c r="N152" s="26"/>
      <c r="O152" s="26"/>
      <c r="P152" s="21"/>
      <c r="Q152" s="21"/>
      <c r="R152" s="21"/>
    </row>
    <row r="153" spans="1:18" ht="19.5" customHeight="1">
      <c r="A153" s="79">
        <v>27</v>
      </c>
      <c r="B153" s="92" t="s">
        <v>140</v>
      </c>
      <c r="C153" s="98" t="s">
        <v>32</v>
      </c>
      <c r="D153" s="112"/>
      <c r="E153" s="80">
        <v>0.04366898148148148</v>
      </c>
      <c r="F153" s="130">
        <v>0.0180555555555555</v>
      </c>
      <c r="G153" s="80">
        <f>E153-F153</f>
        <v>0.025613425925925984</v>
      </c>
      <c r="H153" s="79">
        <v>27</v>
      </c>
      <c r="I153" s="125" t="s">
        <v>207</v>
      </c>
      <c r="J153" s="79">
        <f>G152/$G$7*100</f>
        <v>265.7351154313488</v>
      </c>
      <c r="K153" s="27"/>
      <c r="L153" s="21"/>
      <c r="M153" s="21"/>
      <c r="N153" s="26"/>
      <c r="O153" s="26"/>
      <c r="P153" s="21"/>
      <c r="Q153" s="21"/>
      <c r="R153" s="21"/>
    </row>
    <row r="154" spans="1:18" ht="19.5" customHeight="1">
      <c r="A154" s="79">
        <v>28</v>
      </c>
      <c r="B154" s="96" t="s">
        <v>214</v>
      </c>
      <c r="C154" s="100" t="s">
        <v>57</v>
      </c>
      <c r="D154" s="112"/>
      <c r="E154" s="80">
        <v>0.03318287037037037</v>
      </c>
      <c r="F154" s="130">
        <v>0.00625</v>
      </c>
      <c r="G154" s="80">
        <f>E154-F154</f>
        <v>0.02693287037037037</v>
      </c>
      <c r="H154" s="79">
        <v>28</v>
      </c>
      <c r="I154" s="125" t="s">
        <v>207</v>
      </c>
      <c r="J154" s="79">
        <f>G153/$G$7*100</f>
        <v>268.8942891859058</v>
      </c>
      <c r="K154" s="28"/>
      <c r="L154" s="21"/>
      <c r="M154" s="21"/>
      <c r="N154" s="26"/>
      <c r="O154" s="26"/>
      <c r="P154" s="21"/>
      <c r="Q154" s="21"/>
      <c r="R154" s="21"/>
    </row>
    <row r="155" spans="1:18" ht="19.5" customHeight="1">
      <c r="A155" s="79">
        <v>29</v>
      </c>
      <c r="B155" s="92" t="s">
        <v>215</v>
      </c>
      <c r="C155" s="98" t="s">
        <v>70</v>
      </c>
      <c r="D155" s="112"/>
      <c r="E155" s="80">
        <v>0.03681712962962963</v>
      </c>
      <c r="F155" s="130">
        <v>0.00833333333333333</v>
      </c>
      <c r="G155" s="80">
        <f>E155-F155</f>
        <v>0.0284837962962963</v>
      </c>
      <c r="H155" s="79">
        <v>29</v>
      </c>
      <c r="I155" s="125" t="s">
        <v>207</v>
      </c>
      <c r="J155" s="79">
        <f>G154/$G$7*100</f>
        <v>282.74605103280675</v>
      </c>
      <c r="K155" s="27"/>
      <c r="L155" s="23"/>
      <c r="M155" s="21"/>
      <c r="N155" s="26"/>
      <c r="O155" s="26"/>
      <c r="P155" s="21"/>
      <c r="Q155" s="21"/>
      <c r="R155" s="21"/>
    </row>
    <row r="156" spans="1:18" ht="19.5" customHeight="1">
      <c r="A156" s="79">
        <v>30</v>
      </c>
      <c r="B156" s="92" t="s">
        <v>118</v>
      </c>
      <c r="C156" s="98" t="s">
        <v>29</v>
      </c>
      <c r="D156" s="37"/>
      <c r="E156" s="80">
        <v>0.04708333333333333</v>
      </c>
      <c r="F156" s="130">
        <v>0.0104166666666667</v>
      </c>
      <c r="G156" s="80">
        <f>E156-F156</f>
        <v>0.03666666666666663</v>
      </c>
      <c r="H156" s="79">
        <v>30</v>
      </c>
      <c r="I156" s="31" t="s">
        <v>207</v>
      </c>
      <c r="J156" s="79">
        <f>G155/$G$7*100</f>
        <v>299.0279465370595</v>
      </c>
      <c r="K156" s="27"/>
      <c r="L156" s="23"/>
      <c r="M156" s="21"/>
      <c r="N156" s="26"/>
      <c r="O156" s="26"/>
      <c r="P156" s="21"/>
      <c r="Q156" s="21"/>
      <c r="R156" s="21"/>
    </row>
    <row r="157" spans="1:18" ht="19.5" customHeight="1">
      <c r="A157" s="79">
        <v>31</v>
      </c>
      <c r="B157" s="95" t="s">
        <v>190</v>
      </c>
      <c r="C157" s="98" t="s">
        <v>64</v>
      </c>
      <c r="D157" s="37"/>
      <c r="E157" s="80">
        <v>0.043773148148148144</v>
      </c>
      <c r="F157" s="130">
        <v>0.00347222222222222</v>
      </c>
      <c r="G157" s="80">
        <f>E157-F157</f>
        <v>0.04030092592592593</v>
      </c>
      <c r="H157" s="79">
        <v>31</v>
      </c>
      <c r="I157" s="31" t="s">
        <v>207</v>
      </c>
      <c r="J157" s="79">
        <f>G156/$G$7*100</f>
        <v>384.9331713244224</v>
      </c>
      <c r="K157" s="27"/>
      <c r="L157" s="23"/>
      <c r="M157" s="21"/>
      <c r="N157" s="26"/>
      <c r="O157" s="26"/>
      <c r="P157" s="21"/>
      <c r="Q157" s="21"/>
      <c r="R157" s="21"/>
    </row>
    <row r="158" spans="1:18" ht="19.5" customHeight="1">
      <c r="A158" s="79">
        <v>32</v>
      </c>
      <c r="B158" s="96" t="s">
        <v>217</v>
      </c>
      <c r="C158" s="98" t="s">
        <v>26</v>
      </c>
      <c r="D158" s="112"/>
      <c r="E158" s="80" t="s">
        <v>203</v>
      </c>
      <c r="F158" s="130"/>
      <c r="G158" s="80"/>
      <c r="H158" s="79"/>
      <c r="I158" s="79"/>
      <c r="J158" s="79"/>
      <c r="K158" s="87"/>
      <c r="L158" s="21"/>
      <c r="M158" s="21"/>
      <c r="N158" s="21"/>
      <c r="O158" s="21"/>
      <c r="P158" s="21"/>
      <c r="Q158" s="21"/>
      <c r="R158" s="21"/>
    </row>
    <row r="159" spans="1:18" ht="19.5" customHeight="1">
      <c r="A159" s="79">
        <v>33</v>
      </c>
      <c r="B159" s="92" t="s">
        <v>154</v>
      </c>
      <c r="C159" s="98" t="s">
        <v>25</v>
      </c>
      <c r="D159" s="112"/>
      <c r="E159" s="80" t="s">
        <v>203</v>
      </c>
      <c r="F159" s="130"/>
      <c r="G159" s="80"/>
      <c r="H159" s="79"/>
      <c r="I159" s="79"/>
      <c r="J159" s="79"/>
      <c r="K159" s="87"/>
      <c r="L159" s="21"/>
      <c r="M159" s="21"/>
      <c r="N159" s="21"/>
      <c r="O159" s="21"/>
      <c r="P159" s="21"/>
      <c r="Q159" s="21"/>
      <c r="R159" s="21"/>
    </row>
    <row r="160" spans="1:18" ht="12.75">
      <c r="A160" s="116"/>
      <c r="K160" s="21"/>
      <c r="L160" s="21"/>
      <c r="M160" s="21"/>
      <c r="N160" s="21"/>
      <c r="O160" s="21"/>
      <c r="P160" s="21"/>
      <c r="Q160" s="21"/>
      <c r="R160" s="21"/>
    </row>
    <row r="161" spans="12:16" ht="12.75">
      <c r="L161" s="20"/>
      <c r="M161" s="20"/>
      <c r="N161" s="20"/>
      <c r="O161" s="20"/>
      <c r="P161" s="20"/>
    </row>
    <row r="162" spans="12:16" ht="12.75">
      <c r="L162" s="20"/>
      <c r="M162" s="20"/>
      <c r="N162" s="20"/>
      <c r="O162" s="20"/>
      <c r="P162" s="20"/>
    </row>
    <row r="163" spans="12:16" ht="12.75">
      <c r="L163" s="20"/>
      <c r="M163" s="20"/>
      <c r="N163" s="20"/>
      <c r="O163" s="20"/>
      <c r="P163" s="20"/>
    </row>
    <row r="164" spans="12:16" ht="12.75">
      <c r="L164" s="20"/>
      <c r="M164" s="20"/>
      <c r="N164" s="20"/>
      <c r="O164" s="20"/>
      <c r="P164" s="20"/>
    </row>
    <row r="165" spans="12:16" ht="12.75">
      <c r="L165" s="20"/>
      <c r="M165" s="20"/>
      <c r="N165" s="20"/>
      <c r="O165" s="20"/>
      <c r="P165" s="20"/>
    </row>
  </sheetData>
  <sheetProtection/>
  <mergeCells count="4">
    <mergeCell ref="B1:I1"/>
    <mergeCell ref="B2:I2"/>
    <mergeCell ref="B3:I3"/>
    <mergeCell ref="B4:I4"/>
  </mergeCells>
  <printOptions/>
  <pageMargins left="0.39" right="0.2362204724409449" top="0.44" bottom="0.24" header="0.15748031496062992" footer="0.1968503937007874"/>
  <pageSetup horizontalDpi="300" verticalDpi="300" orientation="portrait" paperSize="9" scale="91" r:id="rId1"/>
  <rowBreaks count="3" manualBreakCount="3">
    <brk id="45" max="11" man="1"/>
    <brk id="85" max="11" man="1"/>
    <brk id="12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3">
      <selection activeCell="B7" sqref="B7:B24"/>
    </sheetView>
  </sheetViews>
  <sheetFormatPr defaultColWidth="9.140625" defaultRowHeight="12.75"/>
  <cols>
    <col min="1" max="1" width="6.28125" style="11" customWidth="1"/>
    <col min="2" max="2" width="20.8515625" style="0" customWidth="1"/>
    <col min="7" max="7" width="12.140625" style="0" customWidth="1"/>
  </cols>
  <sheetData>
    <row r="1" spans="2:10" ht="15.75">
      <c r="B1" s="90" t="s">
        <v>198</v>
      </c>
      <c r="C1" s="90"/>
      <c r="D1" s="90"/>
      <c r="E1" s="90"/>
      <c r="F1" s="90"/>
      <c r="G1" s="12"/>
      <c r="H1" s="12"/>
      <c r="I1" s="12"/>
      <c r="J1" s="12"/>
    </row>
    <row r="2" spans="2:10" ht="15.75">
      <c r="B2" s="90" t="s">
        <v>199</v>
      </c>
      <c r="C2" s="90"/>
      <c r="D2" s="90"/>
      <c r="E2" s="90"/>
      <c r="F2" s="90"/>
      <c r="G2" s="12"/>
      <c r="H2" s="12"/>
      <c r="I2" s="12"/>
      <c r="J2" s="12"/>
    </row>
    <row r="3" spans="2:10" ht="15.75">
      <c r="B3" s="91" t="s">
        <v>49</v>
      </c>
      <c r="C3" s="91"/>
      <c r="D3" s="91"/>
      <c r="E3" s="91"/>
      <c r="F3" s="91"/>
      <c r="G3" s="12"/>
      <c r="H3" s="12"/>
      <c r="I3" s="12"/>
      <c r="J3" s="12"/>
    </row>
    <row r="4" spans="1:8" ht="15.75">
      <c r="A4" s="3"/>
      <c r="B4" s="148" t="s">
        <v>44</v>
      </c>
      <c r="C4" s="148"/>
      <c r="D4" s="148"/>
      <c r="E4" s="148"/>
      <c r="F4" s="148"/>
      <c r="G4" s="149"/>
      <c r="H4" s="150"/>
    </row>
    <row r="5" spans="1:8" ht="15">
      <c r="A5" s="3"/>
      <c r="B5" s="150"/>
      <c r="C5" s="150"/>
      <c r="D5" s="150"/>
      <c r="E5" s="150"/>
      <c r="F5" s="150"/>
      <c r="G5" s="150"/>
      <c r="H5" s="150"/>
    </row>
    <row r="6" spans="1:8" ht="20.25" customHeight="1">
      <c r="A6" s="151" t="s">
        <v>10</v>
      </c>
      <c r="B6" s="95" t="s">
        <v>11</v>
      </c>
      <c r="C6" s="40" t="s">
        <v>36</v>
      </c>
      <c r="D6" s="151" t="s">
        <v>37</v>
      </c>
      <c r="E6" s="151" t="s">
        <v>38</v>
      </c>
      <c r="F6" s="151" t="s">
        <v>39</v>
      </c>
      <c r="G6" s="151" t="s">
        <v>45</v>
      </c>
      <c r="H6" s="151" t="s">
        <v>20</v>
      </c>
    </row>
    <row r="7" spans="1:8" ht="20.25" customHeight="1">
      <c r="A7" s="79">
        <v>1</v>
      </c>
      <c r="B7" s="152" t="s">
        <v>26</v>
      </c>
      <c r="C7" s="32">
        <v>12</v>
      </c>
      <c r="D7" s="79">
        <v>13</v>
      </c>
      <c r="E7" s="79">
        <v>16</v>
      </c>
      <c r="F7" s="79">
        <v>14</v>
      </c>
      <c r="G7" s="79">
        <f>C7+D7+E7+F7</f>
        <v>55</v>
      </c>
      <c r="H7" s="79">
        <v>1</v>
      </c>
    </row>
    <row r="8" spans="1:8" ht="20.25" customHeight="1">
      <c r="A8" s="79">
        <v>2</v>
      </c>
      <c r="B8" s="152" t="s">
        <v>35</v>
      </c>
      <c r="C8" s="32">
        <v>18</v>
      </c>
      <c r="D8" s="79">
        <v>16</v>
      </c>
      <c r="E8" s="79">
        <v>14</v>
      </c>
      <c r="F8" s="79">
        <v>5</v>
      </c>
      <c r="G8" s="79">
        <f>C8+D8+E8+F8</f>
        <v>53</v>
      </c>
      <c r="H8" s="79">
        <v>2</v>
      </c>
    </row>
    <row r="9" spans="1:8" ht="20.25" customHeight="1">
      <c r="A9" s="79">
        <v>3</v>
      </c>
      <c r="B9" s="152" t="s">
        <v>34</v>
      </c>
      <c r="C9" s="32">
        <v>20</v>
      </c>
      <c r="D9" s="79">
        <v>14</v>
      </c>
      <c r="E9" s="79">
        <v>12</v>
      </c>
      <c r="F9" s="79">
        <v>1</v>
      </c>
      <c r="G9" s="79">
        <f>C9+D9+E9+F9</f>
        <v>47</v>
      </c>
      <c r="H9" s="79">
        <v>3</v>
      </c>
    </row>
    <row r="10" spans="1:8" ht="20.25" customHeight="1">
      <c r="A10" s="79">
        <v>4</v>
      </c>
      <c r="B10" s="152" t="s">
        <v>70</v>
      </c>
      <c r="C10" s="32">
        <v>6</v>
      </c>
      <c r="D10" s="79">
        <v>18</v>
      </c>
      <c r="E10" s="79">
        <v>8</v>
      </c>
      <c r="F10" s="79">
        <v>15</v>
      </c>
      <c r="G10" s="79">
        <f>C10+D10+E10+F10</f>
        <v>47</v>
      </c>
      <c r="H10" s="79">
        <v>4</v>
      </c>
    </row>
    <row r="11" spans="1:8" ht="20.25" customHeight="1">
      <c r="A11" s="79">
        <v>5</v>
      </c>
      <c r="B11" s="152" t="s">
        <v>53</v>
      </c>
      <c r="C11" s="32">
        <v>4</v>
      </c>
      <c r="D11" s="79">
        <v>9</v>
      </c>
      <c r="E11" s="79">
        <v>13</v>
      </c>
      <c r="F11" s="79">
        <v>20</v>
      </c>
      <c r="G11" s="79">
        <f>C11+D11+E11+F11</f>
        <v>46</v>
      </c>
      <c r="H11" s="79">
        <v>5</v>
      </c>
    </row>
    <row r="12" spans="1:8" ht="20.25" customHeight="1">
      <c r="A12" s="79">
        <v>6</v>
      </c>
      <c r="B12" s="152" t="s">
        <v>90</v>
      </c>
      <c r="C12" s="32">
        <v>2</v>
      </c>
      <c r="D12" s="79">
        <v>7</v>
      </c>
      <c r="E12" s="79">
        <v>20</v>
      </c>
      <c r="F12" s="79">
        <v>13</v>
      </c>
      <c r="G12" s="79">
        <f>C12+D12+E12+F12</f>
        <v>42</v>
      </c>
      <c r="H12" s="79">
        <v>6</v>
      </c>
    </row>
    <row r="13" spans="1:8" ht="20.25" customHeight="1">
      <c r="A13" s="79">
        <v>7</v>
      </c>
      <c r="B13" s="152" t="s">
        <v>50</v>
      </c>
      <c r="C13" s="32">
        <v>15</v>
      </c>
      <c r="D13" s="79">
        <v>12</v>
      </c>
      <c r="E13" s="79">
        <v>6</v>
      </c>
      <c r="F13" s="79">
        <v>9</v>
      </c>
      <c r="G13" s="79">
        <f>C13+D13+E13+F13</f>
        <v>42</v>
      </c>
      <c r="H13" s="79">
        <v>7</v>
      </c>
    </row>
    <row r="14" spans="1:8" ht="20.25" customHeight="1">
      <c r="A14" s="79">
        <v>8</v>
      </c>
      <c r="B14" s="152" t="s">
        <v>32</v>
      </c>
      <c r="C14" s="32">
        <v>13</v>
      </c>
      <c r="D14" s="79">
        <v>10</v>
      </c>
      <c r="E14" s="79">
        <v>7</v>
      </c>
      <c r="F14" s="79">
        <v>11</v>
      </c>
      <c r="G14" s="79">
        <f>C14+D14+E14+F14</f>
        <v>41</v>
      </c>
      <c r="H14" s="79">
        <v>8</v>
      </c>
    </row>
    <row r="15" spans="1:8" ht="20.25" customHeight="1">
      <c r="A15" s="79">
        <v>9</v>
      </c>
      <c r="B15" s="152" t="s">
        <v>33</v>
      </c>
      <c r="C15" s="32">
        <v>10</v>
      </c>
      <c r="D15" s="79">
        <v>11</v>
      </c>
      <c r="E15" s="79">
        <v>9</v>
      </c>
      <c r="F15" s="79">
        <v>10</v>
      </c>
      <c r="G15" s="79">
        <f>C15+D15+E15+F15</f>
        <v>40</v>
      </c>
      <c r="H15" s="79">
        <v>9</v>
      </c>
    </row>
    <row r="16" spans="1:8" ht="20.25" customHeight="1">
      <c r="A16" s="79">
        <v>10</v>
      </c>
      <c r="B16" s="152" t="s">
        <v>30</v>
      </c>
      <c r="C16" s="32">
        <v>16</v>
      </c>
      <c r="D16" s="79">
        <v>3</v>
      </c>
      <c r="E16" s="79">
        <v>3</v>
      </c>
      <c r="F16" s="79">
        <v>16</v>
      </c>
      <c r="G16" s="79">
        <f>C16+D16+E16+F16</f>
        <v>38</v>
      </c>
      <c r="H16" s="79">
        <v>10</v>
      </c>
    </row>
    <row r="17" spans="1:9" ht="20.25" customHeight="1">
      <c r="A17" s="79">
        <v>11</v>
      </c>
      <c r="B17" s="152" t="s">
        <v>51</v>
      </c>
      <c r="C17" s="32">
        <v>14</v>
      </c>
      <c r="D17" s="79">
        <v>4</v>
      </c>
      <c r="E17" s="79">
        <v>18</v>
      </c>
      <c r="F17" s="79">
        <v>1</v>
      </c>
      <c r="G17" s="79">
        <f>C17+D17+E17+F17</f>
        <v>37</v>
      </c>
      <c r="H17" s="79">
        <v>11</v>
      </c>
      <c r="I17" s="11"/>
    </row>
    <row r="18" spans="1:9" ht="20.25" customHeight="1">
      <c r="A18" s="79">
        <v>12</v>
      </c>
      <c r="B18" s="152" t="s">
        <v>31</v>
      </c>
      <c r="C18" s="32">
        <v>7</v>
      </c>
      <c r="D18" s="79">
        <v>15</v>
      </c>
      <c r="E18" s="79">
        <v>0</v>
      </c>
      <c r="F18" s="79">
        <v>12</v>
      </c>
      <c r="G18" s="79">
        <f>C18+D18+E18+F18</f>
        <v>34</v>
      </c>
      <c r="H18" s="79">
        <v>12</v>
      </c>
      <c r="I18" s="11"/>
    </row>
    <row r="19" spans="1:9" ht="20.25" customHeight="1">
      <c r="A19" s="79">
        <v>13</v>
      </c>
      <c r="B19" s="152" t="s">
        <v>27</v>
      </c>
      <c r="C19" s="32">
        <v>9</v>
      </c>
      <c r="D19" s="79">
        <v>8</v>
      </c>
      <c r="E19" s="79">
        <v>10</v>
      </c>
      <c r="F19" s="79">
        <v>7</v>
      </c>
      <c r="G19" s="79">
        <f>C19+D19+E19+F19</f>
        <v>34</v>
      </c>
      <c r="H19" s="79">
        <v>13</v>
      </c>
      <c r="I19" s="11"/>
    </row>
    <row r="20" spans="1:9" ht="20.25" customHeight="1">
      <c r="A20" s="79">
        <v>14</v>
      </c>
      <c r="B20" s="152" t="s">
        <v>22</v>
      </c>
      <c r="C20" s="32">
        <v>5</v>
      </c>
      <c r="D20" s="79">
        <v>5</v>
      </c>
      <c r="E20" s="79">
        <v>5</v>
      </c>
      <c r="F20" s="79">
        <v>18</v>
      </c>
      <c r="G20" s="79">
        <f>C20+D20+E20+F20</f>
        <v>33</v>
      </c>
      <c r="H20" s="79">
        <v>14</v>
      </c>
      <c r="I20" s="11"/>
    </row>
    <row r="21" spans="1:9" ht="20.25" customHeight="1">
      <c r="A21" s="79">
        <v>15</v>
      </c>
      <c r="B21" s="152" t="s">
        <v>52</v>
      </c>
      <c r="C21" s="32">
        <v>11</v>
      </c>
      <c r="D21" s="79">
        <v>20</v>
      </c>
      <c r="E21" s="79">
        <v>0</v>
      </c>
      <c r="F21" s="79">
        <v>0</v>
      </c>
      <c r="G21" s="79">
        <f>C21+D21+E21+F21</f>
        <v>31</v>
      </c>
      <c r="H21" s="79">
        <v>15</v>
      </c>
      <c r="I21" s="11"/>
    </row>
    <row r="22" spans="1:9" ht="20.25" customHeight="1">
      <c r="A22" s="79">
        <v>16</v>
      </c>
      <c r="B22" s="153" t="s">
        <v>28</v>
      </c>
      <c r="C22" s="32">
        <v>0</v>
      </c>
      <c r="D22" s="79">
        <v>1</v>
      </c>
      <c r="E22" s="79">
        <v>11</v>
      </c>
      <c r="F22" s="79">
        <v>3</v>
      </c>
      <c r="G22" s="79">
        <f>C22+D22+E22+F22</f>
        <v>15</v>
      </c>
      <c r="H22" s="79">
        <v>16</v>
      </c>
      <c r="I22" s="11"/>
    </row>
    <row r="23" spans="1:9" ht="20.25" customHeight="1">
      <c r="A23" s="79">
        <v>17</v>
      </c>
      <c r="B23" s="152" t="s">
        <v>23</v>
      </c>
      <c r="C23" s="32">
        <v>3</v>
      </c>
      <c r="D23" s="79">
        <v>6</v>
      </c>
      <c r="E23" s="79">
        <v>4</v>
      </c>
      <c r="F23" s="79">
        <v>2</v>
      </c>
      <c r="G23" s="79">
        <f>C23+D23+E23+F23</f>
        <v>15</v>
      </c>
      <c r="H23" s="79">
        <v>17</v>
      </c>
      <c r="I23" s="11"/>
    </row>
    <row r="24" spans="1:9" ht="20.25" customHeight="1">
      <c r="A24" s="79">
        <v>18</v>
      </c>
      <c r="B24" s="152" t="s">
        <v>29</v>
      </c>
      <c r="C24" s="32">
        <v>8</v>
      </c>
      <c r="D24" s="79">
        <v>2</v>
      </c>
      <c r="E24" s="79">
        <v>2</v>
      </c>
      <c r="F24" s="79">
        <v>1</v>
      </c>
      <c r="G24" s="79">
        <f>C24+D24+E24+F24</f>
        <v>13</v>
      </c>
      <c r="H24" s="79">
        <v>18</v>
      </c>
      <c r="I24" s="11"/>
    </row>
    <row r="25" ht="20.25" customHeight="1">
      <c r="A25" s="156"/>
    </row>
    <row r="26" spans="2:8" ht="12.75">
      <c r="B26" s="15" t="s">
        <v>46</v>
      </c>
      <c r="G26" s="11" t="s">
        <v>47</v>
      </c>
      <c r="H26" s="11"/>
    </row>
    <row r="27" ht="12.75">
      <c r="B27" s="11"/>
    </row>
    <row r="28" spans="2:8" ht="12.75">
      <c r="B28" s="15" t="s">
        <v>48</v>
      </c>
      <c r="G28" s="157" t="s">
        <v>221</v>
      </c>
      <c r="H28" s="13"/>
    </row>
  </sheetData>
  <sheetProtection/>
  <mergeCells count="4">
    <mergeCell ref="B1:F1"/>
    <mergeCell ref="B2:F2"/>
    <mergeCell ref="B3:F3"/>
    <mergeCell ref="B4:F4"/>
  </mergeCells>
  <printOptions/>
  <pageMargins left="0.75" right="0.75" top="1.75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4.57421875" style="0" customWidth="1"/>
    <col min="2" max="2" width="26.00390625" style="0" customWidth="1"/>
    <col min="3" max="3" width="15.7109375" style="0" customWidth="1"/>
    <col min="4" max="4" width="12.28125" style="0" customWidth="1"/>
    <col min="6" max="6" width="12.7109375" style="0" customWidth="1"/>
    <col min="7" max="7" width="6.8515625" style="0" customWidth="1"/>
  </cols>
  <sheetData>
    <row r="1" spans="1:7" ht="15.75">
      <c r="A1" s="21"/>
      <c r="B1" s="90" t="s">
        <v>198</v>
      </c>
      <c r="C1" s="90"/>
      <c r="D1" s="90"/>
      <c r="E1" s="90"/>
      <c r="F1" s="90"/>
      <c r="G1" s="78"/>
    </row>
    <row r="2" spans="1:7" ht="15.75">
      <c r="A2" s="21"/>
      <c r="B2" s="90" t="s">
        <v>199</v>
      </c>
      <c r="C2" s="90"/>
      <c r="D2" s="90"/>
      <c r="E2" s="90"/>
      <c r="F2" s="90"/>
      <c r="G2" s="78"/>
    </row>
    <row r="3" spans="1:7" ht="15.75">
      <c r="A3" s="21"/>
      <c r="B3" s="90" t="s">
        <v>7</v>
      </c>
      <c r="C3" s="90"/>
      <c r="D3" s="90"/>
      <c r="E3" s="90"/>
      <c r="F3" s="90"/>
      <c r="G3" s="78"/>
    </row>
    <row r="4" spans="1:7" ht="15.75">
      <c r="A4" s="21"/>
      <c r="B4" s="90" t="s">
        <v>8</v>
      </c>
      <c r="C4" s="90"/>
      <c r="D4" s="90"/>
      <c r="E4" s="90"/>
      <c r="F4" s="90"/>
      <c r="G4" s="78"/>
    </row>
    <row r="5" spans="1:7" ht="15.75">
      <c r="A5" s="21"/>
      <c r="B5" s="33" t="s">
        <v>15</v>
      </c>
      <c r="C5" s="21"/>
      <c r="D5" s="33"/>
      <c r="E5" s="33"/>
      <c r="F5" s="33"/>
      <c r="G5" s="21" t="s">
        <v>21</v>
      </c>
    </row>
    <row r="6" spans="1:7" ht="25.5">
      <c r="A6" s="34" t="s">
        <v>10</v>
      </c>
      <c r="B6" s="34" t="s">
        <v>0</v>
      </c>
      <c r="C6" s="34" t="s">
        <v>42</v>
      </c>
      <c r="D6" s="35" t="s">
        <v>13</v>
      </c>
      <c r="E6" s="22" t="s">
        <v>14</v>
      </c>
      <c r="F6" s="34" t="s">
        <v>12</v>
      </c>
      <c r="G6" s="34" t="s">
        <v>43</v>
      </c>
    </row>
    <row r="7" spans="1:7" ht="15.75">
      <c r="A7" s="27">
        <v>1</v>
      </c>
      <c r="B7" s="17" t="s">
        <v>134</v>
      </c>
      <c r="C7" s="84" t="s">
        <v>57</v>
      </c>
      <c r="D7" s="38"/>
      <c r="E7" s="39">
        <v>0.0006944444444444445</v>
      </c>
      <c r="F7" s="82">
        <f aca="true" t="shared" si="0" ref="F7:F45">D7-E7</f>
        <v>-0.0006944444444444445</v>
      </c>
      <c r="G7" s="27"/>
    </row>
    <row r="8" spans="1:7" ht="15.75">
      <c r="A8" s="27">
        <v>2</v>
      </c>
      <c r="B8" s="17" t="s">
        <v>159</v>
      </c>
      <c r="C8" s="84" t="s">
        <v>26</v>
      </c>
      <c r="D8" s="41"/>
      <c r="E8" s="39">
        <v>0.001388888888888889</v>
      </c>
      <c r="F8" s="82">
        <f t="shared" si="0"/>
        <v>-0.001388888888888889</v>
      </c>
      <c r="G8" s="27"/>
    </row>
    <row r="9" spans="1:7" s="81" customFormat="1" ht="18" customHeight="1">
      <c r="A9" s="79">
        <v>3</v>
      </c>
      <c r="B9" s="17"/>
      <c r="C9" s="84" t="s">
        <v>71</v>
      </c>
      <c r="D9" s="80"/>
      <c r="E9" s="39">
        <v>0.00208333333333333</v>
      </c>
      <c r="F9" s="83">
        <f t="shared" si="0"/>
        <v>-0.00208333333333333</v>
      </c>
      <c r="G9" s="79"/>
    </row>
    <row r="10" spans="1:7" ht="15.75">
      <c r="A10" s="27">
        <v>4</v>
      </c>
      <c r="B10" s="17" t="s">
        <v>92</v>
      </c>
      <c r="C10" s="84" t="s">
        <v>33</v>
      </c>
      <c r="D10" s="38"/>
      <c r="E10" s="39">
        <v>0.00277777777777777</v>
      </c>
      <c r="F10" s="82">
        <f t="shared" si="0"/>
        <v>-0.00277777777777777</v>
      </c>
      <c r="G10" s="27"/>
    </row>
    <row r="11" spans="1:7" ht="15.75">
      <c r="A11" s="27">
        <v>5</v>
      </c>
      <c r="B11" s="17" t="s">
        <v>108</v>
      </c>
      <c r="C11" s="84" t="s">
        <v>56</v>
      </c>
      <c r="D11" s="38"/>
      <c r="E11" s="39">
        <v>0.00347222222222222</v>
      </c>
      <c r="F11" s="82">
        <f t="shared" si="0"/>
        <v>-0.00347222222222222</v>
      </c>
      <c r="G11" s="27"/>
    </row>
    <row r="12" spans="1:7" ht="15.75">
      <c r="A12" s="27">
        <v>6</v>
      </c>
      <c r="B12" s="17" t="s">
        <v>83</v>
      </c>
      <c r="C12" s="16" t="s">
        <v>80</v>
      </c>
      <c r="D12" s="38"/>
      <c r="E12" s="39">
        <v>0.00416666666666666</v>
      </c>
      <c r="F12" s="82">
        <f t="shared" si="0"/>
        <v>-0.00416666666666666</v>
      </c>
      <c r="G12" s="27"/>
    </row>
    <row r="13" spans="1:7" ht="15.75">
      <c r="A13" s="27">
        <v>7</v>
      </c>
      <c r="B13" s="17"/>
      <c r="C13" s="84" t="s">
        <v>58</v>
      </c>
      <c r="D13" s="38"/>
      <c r="E13" s="39">
        <v>0.00486111111111111</v>
      </c>
      <c r="F13" s="82">
        <f t="shared" si="0"/>
        <v>-0.00486111111111111</v>
      </c>
      <c r="G13" s="27"/>
    </row>
    <row r="14" spans="1:7" ht="15.75">
      <c r="A14" s="27">
        <v>8</v>
      </c>
      <c r="B14" s="17" t="s">
        <v>75</v>
      </c>
      <c r="C14" s="84" t="s">
        <v>34</v>
      </c>
      <c r="D14" s="41"/>
      <c r="E14" s="39">
        <v>0.00555555555555555</v>
      </c>
      <c r="F14" s="82">
        <f t="shared" si="0"/>
        <v>-0.00555555555555555</v>
      </c>
      <c r="G14" s="27"/>
    </row>
    <row r="15" spans="1:7" ht="15.75">
      <c r="A15" s="27">
        <v>9</v>
      </c>
      <c r="B15" s="76" t="s">
        <v>85</v>
      </c>
      <c r="C15" s="84" t="s">
        <v>64</v>
      </c>
      <c r="D15" s="38"/>
      <c r="E15" s="39">
        <v>0.00625</v>
      </c>
      <c r="F15" s="82">
        <f t="shared" si="0"/>
        <v>-0.00625</v>
      </c>
      <c r="G15" s="27"/>
    </row>
    <row r="16" spans="1:7" ht="15.75">
      <c r="A16" s="27">
        <v>10</v>
      </c>
      <c r="B16" s="17" t="s">
        <v>174</v>
      </c>
      <c r="C16" s="84" t="s">
        <v>27</v>
      </c>
      <c r="D16" s="38"/>
      <c r="E16" s="39">
        <v>0.00694444444444444</v>
      </c>
      <c r="F16" s="82">
        <f t="shared" si="0"/>
        <v>-0.00694444444444444</v>
      </c>
      <c r="G16" s="27"/>
    </row>
    <row r="17" spans="1:7" ht="15.75">
      <c r="A17" s="27">
        <v>11</v>
      </c>
      <c r="B17" s="17" t="s">
        <v>79</v>
      </c>
      <c r="C17" s="84" t="s">
        <v>32</v>
      </c>
      <c r="D17" s="39"/>
      <c r="E17" s="39">
        <v>0.00763888888888888</v>
      </c>
      <c r="F17" s="82">
        <f t="shared" si="0"/>
        <v>-0.00763888888888888</v>
      </c>
      <c r="G17" s="27"/>
    </row>
    <row r="18" spans="1:7" ht="15.75">
      <c r="A18" s="27">
        <v>12</v>
      </c>
      <c r="B18" s="17" t="s">
        <v>112</v>
      </c>
      <c r="C18" s="84" t="s">
        <v>29</v>
      </c>
      <c r="D18" s="38"/>
      <c r="E18" s="39">
        <v>0.00833333333333333</v>
      </c>
      <c r="F18" s="82">
        <f t="shared" si="0"/>
        <v>-0.00833333333333333</v>
      </c>
      <c r="G18" s="27"/>
    </row>
    <row r="19" spans="1:7" ht="15.75">
      <c r="A19" s="27">
        <v>13</v>
      </c>
      <c r="B19" s="17" t="s">
        <v>121</v>
      </c>
      <c r="C19" s="84" t="s">
        <v>22</v>
      </c>
      <c r="D19" s="41"/>
      <c r="E19" s="39">
        <v>0.00902777777777777</v>
      </c>
      <c r="F19" s="82">
        <f t="shared" si="0"/>
        <v>-0.00902777777777777</v>
      </c>
      <c r="G19" s="27"/>
    </row>
    <row r="20" spans="1:7" ht="15.75">
      <c r="A20" s="27">
        <v>14</v>
      </c>
      <c r="B20" s="17" t="s">
        <v>73</v>
      </c>
      <c r="C20" s="84" t="s">
        <v>30</v>
      </c>
      <c r="D20" s="38"/>
      <c r="E20" s="39">
        <v>0.00972222222222222</v>
      </c>
      <c r="F20" s="82">
        <f t="shared" si="0"/>
        <v>-0.00972222222222222</v>
      </c>
      <c r="G20" s="27"/>
    </row>
    <row r="21" spans="1:7" ht="15.75">
      <c r="A21" s="27">
        <v>15</v>
      </c>
      <c r="B21" s="17" t="s">
        <v>88</v>
      </c>
      <c r="C21" s="84" t="s">
        <v>68</v>
      </c>
      <c r="D21" s="38"/>
      <c r="E21" s="39">
        <v>0.0104166666666667</v>
      </c>
      <c r="F21" s="82">
        <f t="shared" si="0"/>
        <v>-0.0104166666666667</v>
      </c>
      <c r="G21" s="27"/>
    </row>
    <row r="22" spans="1:7" ht="15.75">
      <c r="A22" s="27">
        <v>16</v>
      </c>
      <c r="B22" s="76" t="s">
        <v>100</v>
      </c>
      <c r="C22" s="84" t="s">
        <v>23</v>
      </c>
      <c r="D22" s="38"/>
      <c r="E22" s="39">
        <v>0.0111111111111111</v>
      </c>
      <c r="F22" s="82">
        <f t="shared" si="0"/>
        <v>-0.0111111111111111</v>
      </c>
      <c r="G22" s="27"/>
    </row>
    <row r="23" spans="1:7" ht="15.75">
      <c r="A23" s="27">
        <v>17</v>
      </c>
      <c r="B23" s="17" t="s">
        <v>148</v>
      </c>
      <c r="C23" s="84" t="s">
        <v>28</v>
      </c>
      <c r="D23" s="41"/>
      <c r="E23" s="39">
        <v>0.0118055555555555</v>
      </c>
      <c r="F23" s="82">
        <f t="shared" si="0"/>
        <v>-0.0118055555555555</v>
      </c>
      <c r="G23" s="27"/>
    </row>
    <row r="24" spans="1:7" ht="15.75">
      <c r="A24" s="27">
        <v>18</v>
      </c>
      <c r="B24" s="17" t="s">
        <v>156</v>
      </c>
      <c r="C24" s="84" t="s">
        <v>25</v>
      </c>
      <c r="D24" s="38"/>
      <c r="E24" s="39">
        <v>0.0125</v>
      </c>
      <c r="F24" s="82">
        <f t="shared" si="0"/>
        <v>-0.0125</v>
      </c>
      <c r="G24" s="27"/>
    </row>
    <row r="25" spans="1:7" ht="15.75">
      <c r="A25" s="27">
        <v>19</v>
      </c>
      <c r="B25" s="17"/>
      <c r="C25" s="84" t="s">
        <v>31</v>
      </c>
      <c r="D25" s="38"/>
      <c r="E25" s="39">
        <v>0.0131944444444444</v>
      </c>
      <c r="F25" s="82">
        <f t="shared" si="0"/>
        <v>-0.0131944444444444</v>
      </c>
      <c r="G25" s="27"/>
    </row>
    <row r="26" spans="1:7" ht="15.75">
      <c r="A26" s="27">
        <v>20</v>
      </c>
      <c r="B26" s="17" t="s">
        <v>135</v>
      </c>
      <c r="C26" s="84" t="s">
        <v>66</v>
      </c>
      <c r="D26" s="38"/>
      <c r="E26" s="39">
        <v>0.0138888888888888</v>
      </c>
      <c r="F26" s="82">
        <f t="shared" si="0"/>
        <v>-0.0138888888888888</v>
      </c>
      <c r="G26" s="27"/>
    </row>
    <row r="27" spans="1:7" ht="15.75">
      <c r="A27" s="27">
        <v>21</v>
      </c>
      <c r="B27" s="77" t="s">
        <v>160</v>
      </c>
      <c r="C27" s="84" t="s">
        <v>26</v>
      </c>
      <c r="D27" s="41"/>
      <c r="E27" s="39">
        <v>0.0145833333333333</v>
      </c>
      <c r="F27" s="82">
        <f t="shared" si="0"/>
        <v>-0.0145833333333333</v>
      </c>
      <c r="G27" s="27"/>
    </row>
    <row r="28" spans="1:7" ht="15.75">
      <c r="A28" s="27">
        <v>22</v>
      </c>
      <c r="B28" s="17"/>
      <c r="C28" s="84" t="s">
        <v>71</v>
      </c>
      <c r="D28" s="41"/>
      <c r="E28" s="39">
        <v>0.0152777777777777</v>
      </c>
      <c r="F28" s="82">
        <f t="shared" si="0"/>
        <v>-0.0152777777777777</v>
      </c>
      <c r="G28" s="27"/>
    </row>
    <row r="29" spans="1:7" ht="15.75">
      <c r="A29" s="27">
        <v>23</v>
      </c>
      <c r="B29" s="17" t="s">
        <v>93</v>
      </c>
      <c r="C29" s="84" t="s">
        <v>33</v>
      </c>
      <c r="D29" s="41"/>
      <c r="E29" s="39">
        <v>0.0159722222222222</v>
      </c>
      <c r="F29" s="82">
        <f t="shared" si="0"/>
        <v>-0.0159722222222222</v>
      </c>
      <c r="G29" s="27"/>
    </row>
    <row r="30" spans="1:7" ht="15.75">
      <c r="A30" s="27">
        <v>24</v>
      </c>
      <c r="B30" s="17" t="s">
        <v>109</v>
      </c>
      <c r="C30" s="84" t="s">
        <v>56</v>
      </c>
      <c r="D30" s="38"/>
      <c r="E30" s="39">
        <v>0.0166666666666666</v>
      </c>
      <c r="F30" s="82">
        <f t="shared" si="0"/>
        <v>-0.0166666666666666</v>
      </c>
      <c r="G30" s="27"/>
    </row>
    <row r="31" spans="1:7" ht="15.75">
      <c r="A31" s="27">
        <v>25</v>
      </c>
      <c r="B31" s="17" t="s">
        <v>171</v>
      </c>
      <c r="C31" s="16" t="s">
        <v>80</v>
      </c>
      <c r="D31" s="38"/>
      <c r="E31" s="39">
        <v>0.0173611111111111</v>
      </c>
      <c r="F31" s="82">
        <f t="shared" si="0"/>
        <v>-0.0173611111111111</v>
      </c>
      <c r="G31" s="27"/>
    </row>
    <row r="32" spans="1:7" ht="15.75">
      <c r="A32" s="27">
        <v>26</v>
      </c>
      <c r="B32" s="17"/>
      <c r="C32" s="84" t="s">
        <v>24</v>
      </c>
      <c r="D32" s="41"/>
      <c r="E32" s="39">
        <v>0.0180555555555555</v>
      </c>
      <c r="F32" s="82">
        <f t="shared" si="0"/>
        <v>-0.0180555555555555</v>
      </c>
      <c r="G32" s="27"/>
    </row>
    <row r="33" spans="1:7" ht="15.75">
      <c r="A33" s="27">
        <v>27</v>
      </c>
      <c r="B33" s="17" t="s">
        <v>76</v>
      </c>
      <c r="C33" s="84" t="s">
        <v>34</v>
      </c>
      <c r="D33" s="38"/>
      <c r="E33" s="39">
        <v>0.01875</v>
      </c>
      <c r="F33" s="82">
        <f t="shared" si="0"/>
        <v>-0.01875</v>
      </c>
      <c r="G33" s="27"/>
    </row>
    <row r="34" spans="1:7" ht="15.75">
      <c r="A34" s="27">
        <v>28</v>
      </c>
      <c r="B34" s="76" t="s">
        <v>86</v>
      </c>
      <c r="C34" s="84" t="s">
        <v>51</v>
      </c>
      <c r="D34" s="38"/>
      <c r="E34" s="39">
        <v>0.0194444444444444</v>
      </c>
      <c r="F34" s="82">
        <f t="shared" si="0"/>
        <v>-0.0194444444444444</v>
      </c>
      <c r="G34" s="27"/>
    </row>
    <row r="35" spans="1:7" ht="15.75">
      <c r="A35" s="27">
        <v>29</v>
      </c>
      <c r="B35" s="17" t="s">
        <v>175</v>
      </c>
      <c r="C35" s="84" t="s">
        <v>27</v>
      </c>
      <c r="D35" s="38"/>
      <c r="E35" s="39">
        <v>0.0201388888888888</v>
      </c>
      <c r="F35" s="82">
        <f t="shared" si="0"/>
        <v>-0.0201388888888888</v>
      </c>
      <c r="G35" s="27"/>
    </row>
    <row r="36" spans="1:7" ht="15.75">
      <c r="A36" s="27">
        <v>30</v>
      </c>
      <c r="B36" s="17" t="s">
        <v>141</v>
      </c>
      <c r="C36" s="84" t="s">
        <v>32</v>
      </c>
      <c r="D36" s="38"/>
      <c r="E36" s="39">
        <v>0.0208333333333333</v>
      </c>
      <c r="F36" s="82">
        <f t="shared" si="0"/>
        <v>-0.0208333333333333</v>
      </c>
      <c r="G36" s="27"/>
    </row>
    <row r="37" spans="1:7" ht="15.75">
      <c r="A37" s="27">
        <v>31</v>
      </c>
      <c r="B37" s="17" t="s">
        <v>113</v>
      </c>
      <c r="C37" s="84" t="s">
        <v>29</v>
      </c>
      <c r="D37" s="38"/>
      <c r="E37" s="39">
        <v>0.0215277777777777</v>
      </c>
      <c r="F37" s="82">
        <f t="shared" si="0"/>
        <v>-0.0215277777777777</v>
      </c>
      <c r="G37" s="27"/>
    </row>
    <row r="38" spans="1:7" ht="15.75">
      <c r="A38" s="27">
        <v>32</v>
      </c>
      <c r="B38" s="17" t="s">
        <v>122</v>
      </c>
      <c r="C38" s="84" t="s">
        <v>22</v>
      </c>
      <c r="D38" s="41"/>
      <c r="E38" s="39">
        <v>0.0222222222222222</v>
      </c>
      <c r="F38" s="82">
        <f t="shared" si="0"/>
        <v>-0.0222222222222222</v>
      </c>
      <c r="G38" s="27"/>
    </row>
    <row r="39" spans="1:7" ht="15.75">
      <c r="A39" s="27">
        <v>33</v>
      </c>
      <c r="B39" s="17" t="s">
        <v>185</v>
      </c>
      <c r="C39" s="84" t="s">
        <v>30</v>
      </c>
      <c r="D39" s="41"/>
      <c r="E39" s="39">
        <v>0.0229166666666666</v>
      </c>
      <c r="F39" s="82">
        <f t="shared" si="0"/>
        <v>-0.0229166666666666</v>
      </c>
      <c r="G39" s="27"/>
    </row>
    <row r="40" spans="1:7" ht="15.75">
      <c r="A40" s="27">
        <v>34</v>
      </c>
      <c r="B40" s="17" t="s">
        <v>196</v>
      </c>
      <c r="C40" s="84" t="s">
        <v>55</v>
      </c>
      <c r="D40" s="41"/>
      <c r="E40" s="39">
        <v>0.0236111111111111</v>
      </c>
      <c r="F40" s="82">
        <f t="shared" si="0"/>
        <v>-0.0236111111111111</v>
      </c>
      <c r="G40" s="27"/>
    </row>
    <row r="41" spans="1:7" ht="15.75">
      <c r="A41" s="27">
        <v>35</v>
      </c>
      <c r="B41" s="76" t="s">
        <v>101</v>
      </c>
      <c r="C41" s="84" t="s">
        <v>23</v>
      </c>
      <c r="D41" s="38"/>
      <c r="E41" s="39">
        <v>0.0243055555555555</v>
      </c>
      <c r="F41" s="82">
        <f t="shared" si="0"/>
        <v>-0.0243055555555555</v>
      </c>
      <c r="G41" s="27"/>
    </row>
    <row r="42" spans="1:7" ht="15.75">
      <c r="A42" s="27">
        <v>36</v>
      </c>
      <c r="B42" s="17" t="s">
        <v>149</v>
      </c>
      <c r="C42" s="84" t="s">
        <v>28</v>
      </c>
      <c r="D42" s="42"/>
      <c r="E42" s="39">
        <v>0.025</v>
      </c>
      <c r="F42" s="82">
        <f t="shared" si="0"/>
        <v>-0.025</v>
      </c>
      <c r="G42" s="27"/>
    </row>
    <row r="43" spans="1:7" ht="15.75">
      <c r="A43" s="27">
        <v>37</v>
      </c>
      <c r="B43" s="17" t="s">
        <v>157</v>
      </c>
      <c r="C43" s="84" t="s">
        <v>25</v>
      </c>
      <c r="D43" s="41"/>
      <c r="E43" s="39">
        <v>0.0256944444444444</v>
      </c>
      <c r="F43" s="82">
        <f t="shared" si="0"/>
        <v>-0.0256944444444444</v>
      </c>
      <c r="G43" s="27"/>
    </row>
    <row r="44" spans="1:7" ht="15.75">
      <c r="A44" s="27">
        <v>38</v>
      </c>
      <c r="B44" s="17"/>
      <c r="C44" s="84" t="s">
        <v>31</v>
      </c>
      <c r="D44" s="38"/>
      <c r="E44" s="39">
        <v>0.0263888888888888</v>
      </c>
      <c r="F44" s="82">
        <f t="shared" si="0"/>
        <v>-0.0263888888888888</v>
      </c>
      <c r="G44" s="27"/>
    </row>
    <row r="45" spans="1:7" ht="15">
      <c r="A45" s="27">
        <v>39</v>
      </c>
      <c r="B45" s="27"/>
      <c r="C45" s="36"/>
      <c r="D45" s="38"/>
      <c r="E45" s="39"/>
      <c r="F45" s="82">
        <f t="shared" si="0"/>
        <v>0</v>
      </c>
      <c r="G45" s="27"/>
    </row>
    <row r="46" spans="1:7" ht="15.75">
      <c r="A46" s="29"/>
      <c r="B46" s="43"/>
      <c r="C46" s="44"/>
      <c r="D46" s="45"/>
      <c r="E46" s="46"/>
      <c r="F46" s="47"/>
      <c r="G46" s="29"/>
    </row>
    <row r="47" spans="1:7" ht="15.75">
      <c r="A47" s="23"/>
      <c r="B47" s="48"/>
      <c r="C47" s="49"/>
      <c r="D47" s="51"/>
      <c r="E47" s="52"/>
      <c r="F47" s="26"/>
      <c r="G47" s="23"/>
    </row>
    <row r="48" spans="1:7" ht="12.75">
      <c r="A48" s="23"/>
      <c r="B48" s="21"/>
      <c r="C48" s="21"/>
      <c r="D48" s="25"/>
      <c r="E48" s="21"/>
      <c r="F48" s="21"/>
      <c r="G48" s="21"/>
    </row>
    <row r="49" spans="1:7" ht="12.75">
      <c r="A49" s="23"/>
      <c r="B49" s="21"/>
      <c r="C49" s="21"/>
      <c r="D49" s="25"/>
      <c r="E49" s="21"/>
      <c r="F49" s="21"/>
      <c r="G49" s="21"/>
    </row>
    <row r="50" spans="1:7" ht="15.75">
      <c r="A50" s="21"/>
      <c r="B50" s="33" t="s">
        <v>17</v>
      </c>
      <c r="C50" s="21"/>
      <c r="D50" s="33"/>
      <c r="E50" s="33"/>
      <c r="F50" s="33"/>
      <c r="G50" s="21" t="s">
        <v>21</v>
      </c>
    </row>
    <row r="51" spans="1:7" ht="25.5">
      <c r="A51" s="53" t="s">
        <v>10</v>
      </c>
      <c r="B51" s="53" t="s">
        <v>0</v>
      </c>
      <c r="C51" s="53" t="s">
        <v>42</v>
      </c>
      <c r="D51" s="54" t="s">
        <v>13</v>
      </c>
      <c r="E51" s="24" t="s">
        <v>14</v>
      </c>
      <c r="F51" s="53" t="s">
        <v>12</v>
      </c>
      <c r="G51" s="53" t="s">
        <v>43</v>
      </c>
    </row>
    <row r="52" spans="1:7" ht="15.75">
      <c r="A52" s="27">
        <v>1</v>
      </c>
      <c r="B52" s="17" t="s">
        <v>150</v>
      </c>
      <c r="C52" s="84" t="s">
        <v>28</v>
      </c>
      <c r="D52" s="56"/>
      <c r="E52" s="57">
        <v>0.0006944444444444445</v>
      </c>
      <c r="F52" s="82">
        <f aca="true" t="shared" si="1" ref="F52:F88">D52-E52</f>
        <v>-0.0006944444444444445</v>
      </c>
      <c r="G52" s="27"/>
    </row>
    <row r="53" spans="1:7" ht="15.75">
      <c r="A53" s="27">
        <v>2</v>
      </c>
      <c r="B53" s="17" t="s">
        <v>74</v>
      </c>
      <c r="C53" s="84" t="s">
        <v>22</v>
      </c>
      <c r="D53" s="58"/>
      <c r="E53" s="57">
        <v>0.001388888888888889</v>
      </c>
      <c r="F53" s="82">
        <f t="shared" si="1"/>
        <v>-0.001388888888888889</v>
      </c>
      <c r="G53" s="27"/>
    </row>
    <row r="54" spans="1:7" ht="15.75">
      <c r="A54" s="27">
        <v>3</v>
      </c>
      <c r="B54" s="17" t="s">
        <v>72</v>
      </c>
      <c r="C54" s="84" t="s">
        <v>30</v>
      </c>
      <c r="D54" s="56"/>
      <c r="E54" s="57">
        <v>0.00208333333333333</v>
      </c>
      <c r="F54" s="82">
        <f t="shared" si="1"/>
        <v>-0.00208333333333333</v>
      </c>
      <c r="G54" s="27"/>
    </row>
    <row r="55" spans="1:7" ht="15.75">
      <c r="A55" s="27">
        <v>4</v>
      </c>
      <c r="B55" s="17"/>
      <c r="C55" s="84" t="s">
        <v>31</v>
      </c>
      <c r="D55" s="56"/>
      <c r="E55" s="57">
        <v>0.00277777777777777</v>
      </c>
      <c r="F55" s="82">
        <f t="shared" si="1"/>
        <v>-0.00277777777777777</v>
      </c>
      <c r="G55" s="27"/>
    </row>
    <row r="56" spans="1:7" ht="15.75">
      <c r="A56" s="27">
        <v>5</v>
      </c>
      <c r="B56" s="17" t="s">
        <v>89</v>
      </c>
      <c r="C56" s="84" t="s">
        <v>68</v>
      </c>
      <c r="D56" s="56"/>
      <c r="E56" s="57">
        <v>0.00347222222222222</v>
      </c>
      <c r="F56" s="82">
        <f t="shared" si="1"/>
        <v>-0.00347222222222222</v>
      </c>
      <c r="G56" s="27"/>
    </row>
    <row r="57" spans="1:7" ht="15.75">
      <c r="A57" s="27">
        <v>6</v>
      </c>
      <c r="B57" s="17" t="s">
        <v>176</v>
      </c>
      <c r="C57" s="84" t="s">
        <v>69</v>
      </c>
      <c r="D57" s="56"/>
      <c r="E57" s="57">
        <v>0.00416666666666666</v>
      </c>
      <c r="F57" s="82">
        <f t="shared" si="1"/>
        <v>-0.00416666666666666</v>
      </c>
      <c r="G57" s="27"/>
    </row>
    <row r="58" spans="1:7" ht="15.75">
      <c r="A58" s="27">
        <v>7</v>
      </c>
      <c r="B58" s="17" t="s">
        <v>136</v>
      </c>
      <c r="C58" s="84" t="s">
        <v>57</v>
      </c>
      <c r="D58" s="56"/>
      <c r="E58" s="57">
        <v>0.00486111111111111</v>
      </c>
      <c r="F58" s="82">
        <f t="shared" si="1"/>
        <v>-0.00486111111111111</v>
      </c>
      <c r="G58" s="27"/>
    </row>
    <row r="59" spans="1:7" ht="15.75">
      <c r="A59" s="27">
        <v>8</v>
      </c>
      <c r="B59" s="17" t="s">
        <v>114</v>
      </c>
      <c r="C59" s="84" t="s">
        <v>29</v>
      </c>
      <c r="D59" s="58"/>
      <c r="E59" s="57">
        <v>0.00555555555555555</v>
      </c>
      <c r="F59" s="82">
        <f t="shared" si="1"/>
        <v>-0.00555555555555555</v>
      </c>
      <c r="G59" s="27"/>
    </row>
    <row r="60" spans="1:7" ht="15.75">
      <c r="A60" s="27">
        <v>9</v>
      </c>
      <c r="B60" s="77" t="s">
        <v>161</v>
      </c>
      <c r="C60" s="84" t="s">
        <v>26</v>
      </c>
      <c r="D60" s="56"/>
      <c r="E60" s="57">
        <v>0.00625</v>
      </c>
      <c r="F60" s="82">
        <f t="shared" si="1"/>
        <v>-0.00625</v>
      </c>
      <c r="G60" s="27"/>
    </row>
    <row r="61" spans="1:7" ht="15.75">
      <c r="A61" s="27">
        <v>10</v>
      </c>
      <c r="B61" s="76" t="s">
        <v>187</v>
      </c>
      <c r="C61" s="84" t="s">
        <v>64</v>
      </c>
      <c r="D61" s="56"/>
      <c r="E61" s="57">
        <v>0.00694444444444444</v>
      </c>
      <c r="F61" s="82">
        <f t="shared" si="1"/>
        <v>-0.00694444444444444</v>
      </c>
      <c r="G61" s="27"/>
    </row>
    <row r="62" spans="1:7" ht="15.75">
      <c r="A62" s="27">
        <v>11</v>
      </c>
      <c r="B62" s="76" t="s">
        <v>102</v>
      </c>
      <c r="C62" s="84" t="s">
        <v>23</v>
      </c>
      <c r="D62" s="56"/>
      <c r="E62" s="57">
        <v>0.00763888888888888</v>
      </c>
      <c r="F62" s="82">
        <f t="shared" si="1"/>
        <v>-0.00763888888888888</v>
      </c>
      <c r="G62" s="27"/>
    </row>
    <row r="63" spans="1:7" ht="15.75">
      <c r="A63" s="27">
        <v>12</v>
      </c>
      <c r="B63" s="17" t="s">
        <v>126</v>
      </c>
      <c r="C63" s="84" t="s">
        <v>34</v>
      </c>
      <c r="D63" s="56"/>
      <c r="E63" s="57">
        <v>0.00833333333333333</v>
      </c>
      <c r="F63" s="82">
        <f t="shared" si="1"/>
        <v>-0.00833333333333333</v>
      </c>
      <c r="G63" s="27"/>
    </row>
    <row r="64" spans="1:7" ht="15.75">
      <c r="A64" s="27">
        <v>13</v>
      </c>
      <c r="B64" s="17" t="s">
        <v>158</v>
      </c>
      <c r="C64" s="84" t="s">
        <v>25</v>
      </c>
      <c r="D64" s="56"/>
      <c r="E64" s="57">
        <v>0.00902777777777777</v>
      </c>
      <c r="F64" s="82">
        <f t="shared" si="1"/>
        <v>-0.00902777777777777</v>
      </c>
      <c r="G64" s="27"/>
    </row>
    <row r="65" spans="1:7" ht="15.75">
      <c r="A65" s="27">
        <v>14</v>
      </c>
      <c r="B65" s="17" t="s">
        <v>110</v>
      </c>
      <c r="C65" s="84" t="s">
        <v>56</v>
      </c>
      <c r="D65" s="56"/>
      <c r="E65" s="57">
        <v>0.00972222222222222</v>
      </c>
      <c r="F65" s="82">
        <f t="shared" si="1"/>
        <v>-0.00972222222222222</v>
      </c>
      <c r="G65" s="27"/>
    </row>
    <row r="66" spans="1:7" ht="15.75">
      <c r="A66" s="27">
        <v>15</v>
      </c>
      <c r="B66" s="17" t="s">
        <v>94</v>
      </c>
      <c r="C66" s="84" t="s">
        <v>33</v>
      </c>
      <c r="D66" s="56"/>
      <c r="E66" s="57">
        <v>0.0104166666666667</v>
      </c>
      <c r="F66" s="82">
        <f t="shared" si="1"/>
        <v>-0.0104166666666667</v>
      </c>
      <c r="G66" s="27"/>
    </row>
    <row r="67" spans="1:7" ht="15.75">
      <c r="A67" s="27">
        <v>16</v>
      </c>
      <c r="B67" s="17" t="s">
        <v>142</v>
      </c>
      <c r="C67" s="84" t="s">
        <v>32</v>
      </c>
      <c r="D67" s="56"/>
      <c r="E67" s="57">
        <v>0.0111111111111111</v>
      </c>
      <c r="F67" s="82">
        <f t="shared" si="1"/>
        <v>-0.0111111111111111</v>
      </c>
      <c r="G67" s="27"/>
    </row>
    <row r="68" spans="1:7" ht="15.75">
      <c r="A68" s="27">
        <v>17</v>
      </c>
      <c r="B68" s="17"/>
      <c r="C68" s="84" t="s">
        <v>71</v>
      </c>
      <c r="D68" s="58"/>
      <c r="E68" s="57">
        <v>0.0118055555555555</v>
      </c>
      <c r="F68" s="82">
        <f t="shared" si="1"/>
        <v>-0.0118055555555555</v>
      </c>
      <c r="G68" s="27"/>
    </row>
    <row r="69" spans="1:7" ht="15.75">
      <c r="A69" s="27">
        <v>18</v>
      </c>
      <c r="B69" s="17"/>
      <c r="C69" s="84" t="s">
        <v>58</v>
      </c>
      <c r="D69" s="56"/>
      <c r="E69" s="57">
        <v>0.0125</v>
      </c>
      <c r="F69" s="82">
        <f t="shared" si="1"/>
        <v>-0.0125</v>
      </c>
      <c r="G69" s="27"/>
    </row>
    <row r="70" spans="1:7" ht="15.75">
      <c r="A70" s="27">
        <v>19</v>
      </c>
      <c r="B70" s="17" t="s">
        <v>172</v>
      </c>
      <c r="C70" s="16" t="s">
        <v>80</v>
      </c>
      <c r="D70" s="56"/>
      <c r="E70" s="57">
        <v>0.0131944444444444</v>
      </c>
      <c r="F70" s="82">
        <f t="shared" si="1"/>
        <v>-0.0131944444444444</v>
      </c>
      <c r="G70" s="27"/>
    </row>
    <row r="71" spans="1:7" ht="15.75">
      <c r="A71" s="27">
        <v>20</v>
      </c>
      <c r="B71" s="17" t="s">
        <v>151</v>
      </c>
      <c r="C71" s="84" t="s">
        <v>28</v>
      </c>
      <c r="D71" s="56"/>
      <c r="E71" s="57">
        <v>0.0138888888888888</v>
      </c>
      <c r="F71" s="82">
        <f t="shared" si="1"/>
        <v>-0.0138888888888888</v>
      </c>
      <c r="G71" s="27"/>
    </row>
    <row r="72" spans="1:7" ht="15.75">
      <c r="A72" s="27">
        <v>21</v>
      </c>
      <c r="B72" s="17" t="s">
        <v>120</v>
      </c>
      <c r="C72" s="84" t="s">
        <v>22</v>
      </c>
      <c r="D72" s="58"/>
      <c r="E72" s="57">
        <v>0.0145833333333333</v>
      </c>
      <c r="F72" s="82">
        <f t="shared" si="1"/>
        <v>-0.0145833333333333</v>
      </c>
      <c r="G72" s="27"/>
    </row>
    <row r="73" spans="1:7" ht="15.75">
      <c r="A73" s="27">
        <v>22</v>
      </c>
      <c r="B73" s="17" t="s">
        <v>186</v>
      </c>
      <c r="C73" s="84" t="s">
        <v>30</v>
      </c>
      <c r="D73" s="58"/>
      <c r="E73" s="57">
        <v>0.0152777777777777</v>
      </c>
      <c r="F73" s="82">
        <f t="shared" si="1"/>
        <v>-0.0152777777777777</v>
      </c>
      <c r="G73" s="27"/>
    </row>
    <row r="74" spans="1:7" ht="15.75">
      <c r="A74" s="27">
        <v>23</v>
      </c>
      <c r="B74" s="17"/>
      <c r="C74" s="84" t="s">
        <v>31</v>
      </c>
      <c r="D74" s="58"/>
      <c r="E74" s="57">
        <v>0.0159722222222222</v>
      </c>
      <c r="F74" s="82">
        <f t="shared" si="1"/>
        <v>-0.0159722222222222</v>
      </c>
      <c r="G74" s="27"/>
    </row>
    <row r="75" spans="1:7" ht="15.75">
      <c r="A75" s="27">
        <v>24</v>
      </c>
      <c r="B75" s="17" t="s">
        <v>197</v>
      </c>
      <c r="C75" s="84" t="s">
        <v>55</v>
      </c>
      <c r="D75" s="56"/>
      <c r="E75" s="57">
        <v>0.0166666666666666</v>
      </c>
      <c r="F75" s="82">
        <f t="shared" si="1"/>
        <v>-0.0166666666666666</v>
      </c>
      <c r="G75" s="27"/>
    </row>
    <row r="76" spans="1:7" ht="15.75">
      <c r="A76" s="27">
        <v>25</v>
      </c>
      <c r="B76" s="17" t="s">
        <v>54</v>
      </c>
      <c r="C76" s="84" t="s">
        <v>27</v>
      </c>
      <c r="D76" s="56"/>
      <c r="E76" s="57">
        <v>0.0173611111111111</v>
      </c>
      <c r="F76" s="82">
        <f t="shared" si="1"/>
        <v>-0.0173611111111111</v>
      </c>
      <c r="G76" s="27"/>
    </row>
    <row r="77" spans="1:7" ht="15.75">
      <c r="A77" s="27">
        <v>26</v>
      </c>
      <c r="B77" s="17" t="s">
        <v>81</v>
      </c>
      <c r="C77" s="84" t="s">
        <v>66</v>
      </c>
      <c r="D77" s="56"/>
      <c r="E77" s="57">
        <v>0.0180555555555555</v>
      </c>
      <c r="F77" s="82">
        <f t="shared" si="1"/>
        <v>-0.0180555555555555</v>
      </c>
      <c r="G77" s="27"/>
    </row>
    <row r="78" spans="1:7" ht="15.75">
      <c r="A78" s="27">
        <v>27</v>
      </c>
      <c r="B78" s="17" t="s">
        <v>115</v>
      </c>
      <c r="C78" s="84" t="s">
        <v>29</v>
      </c>
      <c r="D78" s="56"/>
      <c r="E78" s="57">
        <v>0.01875</v>
      </c>
      <c r="F78" s="82">
        <f t="shared" si="1"/>
        <v>-0.01875</v>
      </c>
      <c r="G78" s="27"/>
    </row>
    <row r="79" spans="1:7" ht="15.75">
      <c r="A79" s="27">
        <v>28</v>
      </c>
      <c r="B79" s="77" t="s">
        <v>162</v>
      </c>
      <c r="C79" s="84" t="s">
        <v>26</v>
      </c>
      <c r="D79" s="56"/>
      <c r="E79" s="57">
        <v>0.0194444444444444</v>
      </c>
      <c r="F79" s="82">
        <f t="shared" si="1"/>
        <v>-0.0194444444444444</v>
      </c>
      <c r="G79" s="27"/>
    </row>
    <row r="80" spans="1:7" ht="15.75">
      <c r="A80" s="27">
        <v>29</v>
      </c>
      <c r="B80" s="76" t="s">
        <v>84</v>
      </c>
      <c r="C80" s="84" t="s">
        <v>51</v>
      </c>
      <c r="D80" s="58"/>
      <c r="E80" s="57">
        <v>0.0201388888888888</v>
      </c>
      <c r="F80" s="82">
        <f t="shared" si="1"/>
        <v>-0.0201388888888888</v>
      </c>
      <c r="G80" s="27"/>
    </row>
    <row r="81" spans="1:7" ht="15.75">
      <c r="A81" s="27">
        <v>30</v>
      </c>
      <c r="B81" s="76" t="s">
        <v>103</v>
      </c>
      <c r="C81" s="84" t="s">
        <v>23</v>
      </c>
      <c r="D81" s="58"/>
      <c r="E81" s="57">
        <v>0.0208333333333333</v>
      </c>
      <c r="F81" s="82">
        <f t="shared" si="1"/>
        <v>-0.0208333333333333</v>
      </c>
      <c r="G81" s="27"/>
    </row>
    <row r="82" spans="1:7" ht="15.75">
      <c r="A82" s="27">
        <v>31</v>
      </c>
      <c r="B82" s="17" t="s">
        <v>127</v>
      </c>
      <c r="C82" s="84" t="s">
        <v>34</v>
      </c>
      <c r="D82" s="61"/>
      <c r="E82" s="57">
        <v>0.0215277777777777</v>
      </c>
      <c r="F82" s="82">
        <f t="shared" si="1"/>
        <v>-0.0215277777777777</v>
      </c>
      <c r="G82" s="27"/>
    </row>
    <row r="83" spans="1:7" ht="15.75">
      <c r="A83" s="27">
        <v>32</v>
      </c>
      <c r="B83" s="17" t="s">
        <v>78</v>
      </c>
      <c r="C83" s="84" t="s">
        <v>25</v>
      </c>
      <c r="D83" s="56"/>
      <c r="E83" s="57">
        <v>0.0222222222222222</v>
      </c>
      <c r="F83" s="82">
        <f t="shared" si="1"/>
        <v>-0.0222222222222222</v>
      </c>
      <c r="G83" s="27"/>
    </row>
    <row r="84" spans="1:7" ht="15.75">
      <c r="A84" s="27">
        <v>33</v>
      </c>
      <c r="B84" s="17" t="s">
        <v>111</v>
      </c>
      <c r="C84" s="84" t="s">
        <v>56</v>
      </c>
      <c r="D84" s="56"/>
      <c r="E84" s="57">
        <v>0.0229166666666666</v>
      </c>
      <c r="F84" s="82">
        <f t="shared" si="1"/>
        <v>-0.0229166666666666</v>
      </c>
      <c r="G84" s="27"/>
    </row>
    <row r="85" spans="1:7" ht="15.75">
      <c r="A85" s="27">
        <v>34</v>
      </c>
      <c r="B85" s="17" t="s">
        <v>95</v>
      </c>
      <c r="C85" s="84" t="s">
        <v>33</v>
      </c>
      <c r="D85" s="56"/>
      <c r="E85" s="57">
        <v>0.0236111111111111</v>
      </c>
      <c r="F85" s="82">
        <f t="shared" si="1"/>
        <v>-0.0236111111111111</v>
      </c>
      <c r="G85" s="27"/>
    </row>
    <row r="86" spans="1:7" ht="15.75">
      <c r="A86" s="27">
        <v>35</v>
      </c>
      <c r="B86" s="17" t="s">
        <v>143</v>
      </c>
      <c r="C86" s="84" t="s">
        <v>32</v>
      </c>
      <c r="D86" s="56"/>
      <c r="E86" s="57">
        <v>0.0243055555555555</v>
      </c>
      <c r="F86" s="82">
        <f t="shared" si="1"/>
        <v>-0.0243055555555555</v>
      </c>
      <c r="G86" s="27"/>
    </row>
    <row r="87" spans="1:7" ht="15.75">
      <c r="A87" s="27">
        <v>36</v>
      </c>
      <c r="B87" s="17"/>
      <c r="C87" s="84" t="s">
        <v>70</v>
      </c>
      <c r="D87" s="56"/>
      <c r="E87" s="57">
        <v>0.025</v>
      </c>
      <c r="F87" s="82">
        <f t="shared" si="1"/>
        <v>-0.025</v>
      </c>
      <c r="G87" s="27"/>
    </row>
    <row r="88" spans="1:7" ht="15.75">
      <c r="A88" s="27">
        <v>37</v>
      </c>
      <c r="B88" s="17"/>
      <c r="C88" s="84" t="s">
        <v>24</v>
      </c>
      <c r="D88" s="58"/>
      <c r="E88" s="57">
        <v>0.0256944444444444</v>
      </c>
      <c r="F88" s="82">
        <f t="shared" si="1"/>
        <v>-0.0256944444444444</v>
      </c>
      <c r="G88" s="27"/>
    </row>
    <row r="89" spans="1:7" ht="15.75">
      <c r="A89" s="27">
        <v>38</v>
      </c>
      <c r="B89" s="17" t="s">
        <v>173</v>
      </c>
      <c r="C89" s="17" t="s">
        <v>80</v>
      </c>
      <c r="D89" s="85"/>
      <c r="E89" s="57">
        <v>0.0263888888888888</v>
      </c>
      <c r="F89" s="86"/>
      <c r="G89" s="87"/>
    </row>
    <row r="90" spans="1:7" ht="15.75">
      <c r="A90" s="23"/>
      <c r="B90" s="48"/>
      <c r="C90" s="48"/>
      <c r="D90" s="51"/>
      <c r="E90" s="52"/>
      <c r="F90" s="26"/>
      <c r="G90" s="23"/>
    </row>
    <row r="91" spans="1:7" ht="15.75">
      <c r="A91" s="23"/>
      <c r="B91" s="48"/>
      <c r="C91" s="48"/>
      <c r="D91" s="51"/>
      <c r="E91" s="52"/>
      <c r="F91" s="26"/>
      <c r="G91" s="23"/>
    </row>
    <row r="92" spans="1:7" ht="15.75">
      <c r="A92" s="23"/>
      <c r="B92" s="48"/>
      <c r="C92" s="48"/>
      <c r="D92" s="51"/>
      <c r="E92" s="52"/>
      <c r="F92" s="26"/>
      <c r="G92" s="23"/>
    </row>
    <row r="93" spans="1:7" ht="15.75">
      <c r="A93" s="23"/>
      <c r="B93" s="48"/>
      <c r="C93" s="48"/>
      <c r="D93" s="51"/>
      <c r="E93" s="52"/>
      <c r="F93" s="26"/>
      <c r="G93" s="23"/>
    </row>
    <row r="94" spans="1:7" ht="15.75">
      <c r="A94" s="23"/>
      <c r="B94" s="48"/>
      <c r="C94" s="48"/>
      <c r="D94" s="51"/>
      <c r="E94" s="52"/>
      <c r="F94" s="26"/>
      <c r="G94" s="23"/>
    </row>
    <row r="95" spans="1:7" ht="15.75">
      <c r="A95" s="21"/>
      <c r="B95" s="33" t="s">
        <v>18</v>
      </c>
      <c r="C95" s="21"/>
      <c r="D95" s="33"/>
      <c r="E95" s="33"/>
      <c r="F95" s="33"/>
      <c r="G95" s="21" t="s">
        <v>21</v>
      </c>
    </row>
    <row r="96" spans="1:7" ht="25.5">
      <c r="A96" s="53" t="s">
        <v>10</v>
      </c>
      <c r="B96" s="53" t="s">
        <v>0</v>
      </c>
      <c r="C96" s="53" t="s">
        <v>42</v>
      </c>
      <c r="D96" s="54" t="s">
        <v>13</v>
      </c>
      <c r="E96" s="24" t="s">
        <v>14</v>
      </c>
      <c r="F96" s="53" t="s">
        <v>12</v>
      </c>
      <c r="G96" s="53" t="s">
        <v>43</v>
      </c>
    </row>
    <row r="97" spans="1:7" ht="15.75">
      <c r="A97" s="27">
        <v>1</v>
      </c>
      <c r="B97" s="17" t="s">
        <v>137</v>
      </c>
      <c r="C97" s="84" t="s">
        <v>32</v>
      </c>
      <c r="D97" s="38"/>
      <c r="E97" s="57">
        <v>0.0006944444444444445</v>
      </c>
      <c r="F97" s="82">
        <f aca="true" t="shared" si="2" ref="F97:F134">D97-E97</f>
        <v>-0.0006944444444444445</v>
      </c>
      <c r="G97" s="27"/>
    </row>
    <row r="98" spans="1:7" ht="15.75">
      <c r="A98" s="27">
        <v>2</v>
      </c>
      <c r="B98" s="17"/>
      <c r="C98" s="84" t="s">
        <v>24</v>
      </c>
      <c r="D98" s="38"/>
      <c r="E98" s="57">
        <v>0.001388888888888889</v>
      </c>
      <c r="F98" s="82">
        <f t="shared" si="2"/>
        <v>-0.001388888888888889</v>
      </c>
      <c r="G98" s="27"/>
    </row>
    <row r="99" spans="1:7" ht="15.75">
      <c r="A99" s="27">
        <v>3</v>
      </c>
      <c r="B99" s="17" t="s">
        <v>152</v>
      </c>
      <c r="C99" s="84" t="s">
        <v>25</v>
      </c>
      <c r="D99" s="38"/>
      <c r="E99" s="57">
        <v>0.00208333333333333</v>
      </c>
      <c r="F99" s="82">
        <f t="shared" si="2"/>
        <v>-0.00208333333333333</v>
      </c>
      <c r="G99" s="27"/>
    </row>
    <row r="100" spans="1:7" ht="15.75">
      <c r="A100" s="27">
        <v>4</v>
      </c>
      <c r="B100" s="17" t="s">
        <v>116</v>
      </c>
      <c r="C100" s="84" t="s">
        <v>29</v>
      </c>
      <c r="D100" s="42"/>
      <c r="E100" s="57">
        <v>0.00277777777777777</v>
      </c>
      <c r="F100" s="82">
        <f t="shared" si="2"/>
        <v>-0.00277777777777777</v>
      </c>
      <c r="G100" s="27"/>
    </row>
    <row r="101" spans="1:7" ht="15.75">
      <c r="A101" s="27">
        <v>5</v>
      </c>
      <c r="B101" s="17" t="s">
        <v>125</v>
      </c>
      <c r="C101" s="84" t="s">
        <v>22</v>
      </c>
      <c r="D101" s="38"/>
      <c r="E101" s="57">
        <v>0.00347222222222222</v>
      </c>
      <c r="F101" s="82">
        <f t="shared" si="2"/>
        <v>-0.00347222222222222</v>
      </c>
      <c r="G101" s="27"/>
    </row>
    <row r="102" spans="1:7" ht="15.75">
      <c r="A102" s="27">
        <v>6</v>
      </c>
      <c r="B102" s="17"/>
      <c r="C102" s="84" t="s">
        <v>70</v>
      </c>
      <c r="D102" s="41"/>
      <c r="E102" s="57">
        <v>0.00416666666666666</v>
      </c>
      <c r="F102" s="82">
        <f t="shared" si="2"/>
        <v>-0.00416666666666666</v>
      </c>
      <c r="G102" s="27"/>
    </row>
    <row r="103" spans="1:7" ht="15.75">
      <c r="A103" s="27">
        <v>7</v>
      </c>
      <c r="B103" s="17"/>
      <c r="C103" s="84" t="s">
        <v>31</v>
      </c>
      <c r="D103" s="38"/>
      <c r="E103" s="57">
        <v>0.00486111111111111</v>
      </c>
      <c r="F103" s="82">
        <f t="shared" si="2"/>
        <v>-0.00486111111111111</v>
      </c>
      <c r="G103" s="27"/>
    </row>
    <row r="104" spans="1:7" ht="15.75">
      <c r="A104" s="27">
        <v>8</v>
      </c>
      <c r="B104" s="17" t="s">
        <v>96</v>
      </c>
      <c r="C104" s="84" t="s">
        <v>33</v>
      </c>
      <c r="D104" s="38"/>
      <c r="E104" s="57">
        <v>0.00555555555555555</v>
      </c>
      <c r="F104" s="82">
        <f t="shared" si="2"/>
        <v>-0.00555555555555555</v>
      </c>
      <c r="G104" s="27"/>
    </row>
    <row r="105" spans="1:7" ht="15.75">
      <c r="A105" s="27">
        <v>9</v>
      </c>
      <c r="B105" s="17" t="s">
        <v>192</v>
      </c>
      <c r="C105" s="84" t="s">
        <v>55</v>
      </c>
      <c r="D105" s="38"/>
      <c r="E105" s="57">
        <v>0.00625</v>
      </c>
      <c r="F105" s="82">
        <f t="shared" si="2"/>
        <v>-0.00625</v>
      </c>
      <c r="G105" s="27"/>
    </row>
    <row r="106" spans="1:7" ht="15.75">
      <c r="A106" s="27">
        <v>10</v>
      </c>
      <c r="B106" s="17" t="s">
        <v>181</v>
      </c>
      <c r="C106" s="84" t="s">
        <v>30</v>
      </c>
      <c r="D106" s="41"/>
      <c r="E106" s="57">
        <v>0.00694444444444444</v>
      </c>
      <c r="F106" s="82">
        <f t="shared" si="2"/>
        <v>-0.00694444444444444</v>
      </c>
      <c r="G106" s="27"/>
    </row>
    <row r="107" spans="1:7" ht="15.75">
      <c r="A107" s="27">
        <v>11</v>
      </c>
      <c r="B107" s="17" t="s">
        <v>167</v>
      </c>
      <c r="C107" s="16" t="s">
        <v>80</v>
      </c>
      <c r="D107" s="41"/>
      <c r="E107" s="57">
        <v>0.00763888888888888</v>
      </c>
      <c r="F107" s="82">
        <f t="shared" si="2"/>
        <v>-0.00763888888888888</v>
      </c>
      <c r="G107" s="27"/>
    </row>
    <row r="108" spans="1:7" ht="15.75">
      <c r="A108" s="27">
        <v>12</v>
      </c>
      <c r="B108" s="17" t="s">
        <v>144</v>
      </c>
      <c r="C108" s="84" t="s">
        <v>28</v>
      </c>
      <c r="D108" s="38"/>
      <c r="E108" s="57">
        <v>0.00833333333333333</v>
      </c>
      <c r="F108" s="82">
        <f t="shared" si="2"/>
        <v>-0.00833333333333333</v>
      </c>
      <c r="G108" s="27"/>
    </row>
    <row r="109" spans="1:7" ht="15.75">
      <c r="A109" s="27">
        <v>13</v>
      </c>
      <c r="B109" s="76" t="s">
        <v>104</v>
      </c>
      <c r="C109" s="84" t="s">
        <v>23</v>
      </c>
      <c r="D109" s="38"/>
      <c r="E109" s="57">
        <v>0.00902777777777777</v>
      </c>
      <c r="F109" s="82">
        <f t="shared" si="2"/>
        <v>-0.00902777777777777</v>
      </c>
      <c r="G109" s="27"/>
    </row>
    <row r="110" spans="1:7" ht="15.75">
      <c r="A110" s="27">
        <v>14</v>
      </c>
      <c r="B110" s="17" t="s">
        <v>163</v>
      </c>
      <c r="C110" s="84" t="s">
        <v>26</v>
      </c>
      <c r="D110" s="38"/>
      <c r="E110" s="57">
        <v>0.00972222222222222</v>
      </c>
      <c r="F110" s="82">
        <f t="shared" si="2"/>
        <v>-0.00972222222222222</v>
      </c>
      <c r="G110" s="27"/>
    </row>
    <row r="111" spans="1:7" ht="15.75">
      <c r="A111" s="27">
        <v>15</v>
      </c>
      <c r="B111" s="17" t="s">
        <v>177</v>
      </c>
      <c r="C111" s="84" t="s">
        <v>27</v>
      </c>
      <c r="D111" s="41"/>
      <c r="E111" s="57">
        <v>0.0104166666666667</v>
      </c>
      <c r="F111" s="82">
        <f t="shared" si="2"/>
        <v>-0.0104166666666667</v>
      </c>
      <c r="G111" s="27"/>
    </row>
    <row r="112" spans="1:7" ht="15.75">
      <c r="A112" s="27">
        <v>16</v>
      </c>
      <c r="B112" s="17" t="s">
        <v>128</v>
      </c>
      <c r="C112" s="84" t="s">
        <v>34</v>
      </c>
      <c r="D112" s="38"/>
      <c r="E112" s="57">
        <v>0.0111111111111111</v>
      </c>
      <c r="F112" s="82">
        <f t="shared" si="2"/>
        <v>-0.0111111111111111</v>
      </c>
      <c r="G112" s="27"/>
    </row>
    <row r="113" spans="1:7" ht="15.75">
      <c r="A113" s="27">
        <v>17</v>
      </c>
      <c r="B113" s="76" t="s">
        <v>188</v>
      </c>
      <c r="C113" s="84" t="s">
        <v>64</v>
      </c>
      <c r="D113" s="38"/>
      <c r="E113" s="57">
        <v>0.0118055555555555</v>
      </c>
      <c r="F113" s="82">
        <f t="shared" si="2"/>
        <v>-0.0118055555555555</v>
      </c>
      <c r="G113" s="27"/>
    </row>
    <row r="114" spans="1:7" ht="15.75">
      <c r="A114" s="27">
        <v>18</v>
      </c>
      <c r="B114" s="75"/>
      <c r="C114" s="88" t="s">
        <v>56</v>
      </c>
      <c r="D114" s="41"/>
      <c r="E114" s="57">
        <v>0.0125</v>
      </c>
      <c r="F114" s="82">
        <f t="shared" si="2"/>
        <v>-0.0125</v>
      </c>
      <c r="G114" s="27"/>
    </row>
    <row r="115" spans="1:7" ht="15.75">
      <c r="A115" s="27">
        <v>19</v>
      </c>
      <c r="B115" s="17" t="s">
        <v>82</v>
      </c>
      <c r="C115" s="84" t="s">
        <v>57</v>
      </c>
      <c r="D115" s="41"/>
      <c r="E115" s="57">
        <v>0.0131944444444444</v>
      </c>
      <c r="F115" s="82">
        <f t="shared" si="2"/>
        <v>-0.0131944444444444</v>
      </c>
      <c r="G115" s="27"/>
    </row>
    <row r="116" spans="1:7" ht="15.75">
      <c r="A116" s="27">
        <v>20</v>
      </c>
      <c r="B116" s="17" t="s">
        <v>138</v>
      </c>
      <c r="C116" s="84" t="s">
        <v>32</v>
      </c>
      <c r="D116" s="38"/>
      <c r="E116" s="57">
        <v>0.0138888888888888</v>
      </c>
      <c r="F116" s="82">
        <f t="shared" si="2"/>
        <v>-0.0138888888888888</v>
      </c>
      <c r="G116" s="27"/>
    </row>
    <row r="117" spans="1:7" ht="15.75">
      <c r="A117" s="27">
        <v>21</v>
      </c>
      <c r="B117" s="17"/>
      <c r="C117" s="84" t="s">
        <v>58</v>
      </c>
      <c r="D117" s="38"/>
      <c r="E117" s="57">
        <v>0.0145833333333333</v>
      </c>
      <c r="F117" s="82">
        <f t="shared" si="2"/>
        <v>-0.0145833333333333</v>
      </c>
      <c r="G117" s="27"/>
    </row>
    <row r="118" spans="1:7" ht="15.75">
      <c r="A118" s="27">
        <v>22</v>
      </c>
      <c r="B118" s="17" t="s">
        <v>153</v>
      </c>
      <c r="C118" s="84" t="s">
        <v>25</v>
      </c>
      <c r="D118" s="38"/>
      <c r="E118" s="57">
        <v>0.0152777777777777</v>
      </c>
      <c r="F118" s="82">
        <f t="shared" si="2"/>
        <v>-0.0152777777777777</v>
      </c>
      <c r="G118" s="27"/>
    </row>
    <row r="119" spans="1:7" ht="15.75">
      <c r="A119" s="27">
        <v>23</v>
      </c>
      <c r="B119" s="17" t="s">
        <v>117</v>
      </c>
      <c r="C119" s="84" t="s">
        <v>59</v>
      </c>
      <c r="D119" s="38"/>
      <c r="E119" s="57">
        <v>0.0159722222222222</v>
      </c>
      <c r="F119" s="82">
        <f t="shared" si="2"/>
        <v>-0.0159722222222222</v>
      </c>
      <c r="G119" s="27"/>
    </row>
    <row r="120" spans="1:7" ht="15.75">
      <c r="A120" s="27">
        <v>24</v>
      </c>
      <c r="B120" s="18"/>
      <c r="C120" s="84" t="s">
        <v>60</v>
      </c>
      <c r="D120" s="38"/>
      <c r="E120" s="57">
        <v>0.0166666666666666</v>
      </c>
      <c r="F120" s="82">
        <f t="shared" si="2"/>
        <v>-0.0166666666666666</v>
      </c>
      <c r="G120" s="27"/>
    </row>
    <row r="121" spans="1:7" ht="15.75">
      <c r="A121" s="27">
        <v>25</v>
      </c>
      <c r="B121" s="17"/>
      <c r="C121" s="84" t="s">
        <v>70</v>
      </c>
      <c r="D121" s="38"/>
      <c r="E121" s="57">
        <v>0.0173611111111111</v>
      </c>
      <c r="F121" s="82">
        <f t="shared" si="2"/>
        <v>-0.0173611111111111</v>
      </c>
      <c r="G121" s="27"/>
    </row>
    <row r="122" spans="1:7" ht="15.75">
      <c r="A122" s="27">
        <v>26</v>
      </c>
      <c r="B122" s="17"/>
      <c r="C122" s="84" t="s">
        <v>31</v>
      </c>
      <c r="D122" s="38"/>
      <c r="E122" s="57">
        <v>0.0180555555555555</v>
      </c>
      <c r="F122" s="82">
        <f t="shared" si="2"/>
        <v>-0.0180555555555555</v>
      </c>
      <c r="G122" s="27"/>
    </row>
    <row r="123" spans="1:7" ht="15.75">
      <c r="A123" s="27">
        <v>27</v>
      </c>
      <c r="B123" s="17" t="s">
        <v>97</v>
      </c>
      <c r="C123" s="84" t="s">
        <v>61</v>
      </c>
      <c r="D123" s="38"/>
      <c r="E123" s="57">
        <v>0.01875</v>
      </c>
      <c r="F123" s="82">
        <f t="shared" si="2"/>
        <v>-0.01875</v>
      </c>
      <c r="G123" s="27"/>
    </row>
    <row r="124" spans="1:7" ht="15.75">
      <c r="A124" s="27">
        <v>28</v>
      </c>
      <c r="B124" s="18" t="s">
        <v>193</v>
      </c>
      <c r="C124" s="84" t="s">
        <v>55</v>
      </c>
      <c r="D124" s="41"/>
      <c r="E124" s="57">
        <v>0.0194444444444444</v>
      </c>
      <c r="F124" s="82">
        <f t="shared" si="2"/>
        <v>-0.0194444444444444</v>
      </c>
      <c r="G124" s="27"/>
    </row>
    <row r="125" spans="1:7" ht="15.75">
      <c r="A125" s="27">
        <v>29</v>
      </c>
      <c r="B125" s="17" t="s">
        <v>182</v>
      </c>
      <c r="C125" s="84" t="s">
        <v>30</v>
      </c>
      <c r="D125" s="41"/>
      <c r="E125" s="57">
        <v>0.0201388888888888</v>
      </c>
      <c r="F125" s="82">
        <f t="shared" si="2"/>
        <v>-0.0201388888888888</v>
      </c>
      <c r="G125" s="27"/>
    </row>
    <row r="126" spans="1:7" ht="15.75">
      <c r="A126" s="27">
        <v>30</v>
      </c>
      <c r="B126" s="17" t="s">
        <v>168</v>
      </c>
      <c r="C126" s="16" t="s">
        <v>80</v>
      </c>
      <c r="D126" s="41"/>
      <c r="E126" s="57">
        <v>0.0208333333333333</v>
      </c>
      <c r="F126" s="82">
        <f t="shared" si="2"/>
        <v>-0.0208333333333333</v>
      </c>
      <c r="G126" s="27"/>
    </row>
    <row r="127" spans="1:7" ht="15.75">
      <c r="A127" s="27">
        <v>31</v>
      </c>
      <c r="B127" s="17" t="s">
        <v>145</v>
      </c>
      <c r="C127" s="84" t="s">
        <v>62</v>
      </c>
      <c r="D127" s="41"/>
      <c r="E127" s="57">
        <v>0.0215277777777777</v>
      </c>
      <c r="F127" s="82">
        <f t="shared" si="2"/>
        <v>-0.0215277777777777</v>
      </c>
      <c r="G127" s="27"/>
    </row>
    <row r="128" spans="1:7" ht="15.75">
      <c r="A128" s="27">
        <v>32</v>
      </c>
      <c r="B128" s="76" t="s">
        <v>105</v>
      </c>
      <c r="C128" s="84" t="s">
        <v>63</v>
      </c>
      <c r="D128" s="38"/>
      <c r="E128" s="57">
        <v>0.0222222222222222</v>
      </c>
      <c r="F128" s="82">
        <f t="shared" si="2"/>
        <v>-0.0222222222222222</v>
      </c>
      <c r="G128" s="27"/>
    </row>
    <row r="129" spans="1:7" ht="15.75">
      <c r="A129" s="27">
        <v>33</v>
      </c>
      <c r="B129" s="17" t="s">
        <v>164</v>
      </c>
      <c r="C129" s="19" t="s">
        <v>26</v>
      </c>
      <c r="D129" s="38"/>
      <c r="E129" s="57">
        <v>0.0229166666666666</v>
      </c>
      <c r="F129" s="82">
        <f t="shared" si="2"/>
        <v>-0.0229166666666666</v>
      </c>
      <c r="G129" s="27"/>
    </row>
    <row r="130" spans="1:7" ht="15.75">
      <c r="A130" s="27">
        <v>34</v>
      </c>
      <c r="B130" s="17" t="s">
        <v>178</v>
      </c>
      <c r="C130" s="19" t="s">
        <v>27</v>
      </c>
      <c r="D130" s="41"/>
      <c r="E130" s="57">
        <v>0.0236111111111111</v>
      </c>
      <c r="F130" s="82">
        <f t="shared" si="2"/>
        <v>-0.0236111111111111</v>
      </c>
      <c r="G130" s="27"/>
    </row>
    <row r="131" spans="1:7" ht="15.75">
      <c r="A131" s="27">
        <v>35</v>
      </c>
      <c r="B131" s="17" t="s">
        <v>129</v>
      </c>
      <c r="C131" s="19" t="s">
        <v>34</v>
      </c>
      <c r="D131" s="38"/>
      <c r="E131" s="57">
        <v>0.0243055555555555</v>
      </c>
      <c r="F131" s="82">
        <f t="shared" si="2"/>
        <v>-0.0243055555555555</v>
      </c>
      <c r="G131" s="27"/>
    </row>
    <row r="132" spans="1:7" ht="15.75">
      <c r="A132" s="27">
        <v>36</v>
      </c>
      <c r="B132" s="76" t="s">
        <v>189</v>
      </c>
      <c r="C132" s="19" t="s">
        <v>51</v>
      </c>
      <c r="D132" s="41"/>
      <c r="E132" s="57">
        <v>0.025</v>
      </c>
      <c r="F132" s="82">
        <f t="shared" si="2"/>
        <v>-0.025</v>
      </c>
      <c r="G132" s="27"/>
    </row>
    <row r="133" spans="1:7" ht="15.75">
      <c r="A133" s="27">
        <v>37</v>
      </c>
      <c r="B133" s="75"/>
      <c r="C133" s="74" t="s">
        <v>56</v>
      </c>
      <c r="D133" s="38"/>
      <c r="E133" s="57">
        <v>0.0256944444444444</v>
      </c>
      <c r="F133" s="82">
        <f t="shared" si="2"/>
        <v>-0.0256944444444444</v>
      </c>
      <c r="G133" s="27"/>
    </row>
    <row r="134" spans="1:7" ht="15.75">
      <c r="A134" s="27">
        <v>38</v>
      </c>
      <c r="B134" s="17" t="s">
        <v>87</v>
      </c>
      <c r="C134" s="84" t="s">
        <v>65</v>
      </c>
      <c r="D134" s="38"/>
      <c r="E134" s="57">
        <v>0.0263888888888888</v>
      </c>
      <c r="F134" s="82">
        <f t="shared" si="2"/>
        <v>-0.0263888888888888</v>
      </c>
      <c r="G134" s="27"/>
    </row>
    <row r="135" spans="1:7" ht="15">
      <c r="A135" s="27"/>
      <c r="B135" s="27"/>
      <c r="C135" s="62"/>
      <c r="D135" s="38"/>
      <c r="E135" s="57"/>
      <c r="F135" s="39"/>
      <c r="G135" s="27"/>
    </row>
    <row r="136" spans="1:7" ht="15">
      <c r="A136" s="27"/>
      <c r="B136" s="27"/>
      <c r="C136" s="62"/>
      <c r="D136" s="38"/>
      <c r="E136" s="57"/>
      <c r="F136" s="39"/>
      <c r="G136" s="27"/>
    </row>
    <row r="137" spans="1:7" ht="15.75">
      <c r="A137" s="30"/>
      <c r="B137" s="43"/>
      <c r="C137" s="63"/>
      <c r="D137" s="65"/>
      <c r="E137" s="46"/>
      <c r="F137" s="66"/>
      <c r="G137" s="30"/>
    </row>
    <row r="138" spans="1:7" ht="15.75">
      <c r="A138" s="23"/>
      <c r="B138" s="48"/>
      <c r="C138" s="49"/>
      <c r="D138" s="51"/>
      <c r="E138" s="52"/>
      <c r="F138" s="26"/>
      <c r="G138" s="23"/>
    </row>
    <row r="139" spans="1:7" ht="15.75">
      <c r="A139" s="23"/>
      <c r="B139" s="48"/>
      <c r="C139" s="49"/>
      <c r="D139" s="51"/>
      <c r="E139" s="52"/>
      <c r="F139" s="26"/>
      <c r="G139" s="23"/>
    </row>
    <row r="142" spans="1:7" ht="15.75">
      <c r="A142" s="21"/>
      <c r="B142" s="67" t="s">
        <v>9</v>
      </c>
      <c r="C142" s="68"/>
      <c r="D142" s="33"/>
      <c r="E142" s="33"/>
      <c r="F142" s="33"/>
      <c r="G142" s="21" t="s">
        <v>21</v>
      </c>
    </row>
    <row r="143" spans="1:7" ht="25.5">
      <c r="A143" s="53" t="s">
        <v>10</v>
      </c>
      <c r="B143" s="53" t="s">
        <v>0</v>
      </c>
      <c r="C143" s="69" t="s">
        <v>42</v>
      </c>
      <c r="D143" s="71" t="s">
        <v>13</v>
      </c>
      <c r="E143" s="24" t="s">
        <v>14</v>
      </c>
      <c r="F143" s="53" t="s">
        <v>12</v>
      </c>
      <c r="G143" s="53" t="s">
        <v>43</v>
      </c>
    </row>
    <row r="144" spans="1:7" ht="15.75">
      <c r="A144" s="27">
        <v>1</v>
      </c>
      <c r="B144" s="17" t="s">
        <v>179</v>
      </c>
      <c r="C144" s="84" t="s">
        <v>27</v>
      </c>
      <c r="D144" s="58"/>
      <c r="E144" s="57">
        <v>0.0006944444444444445</v>
      </c>
      <c r="F144" s="82">
        <f aca="true" t="shared" si="3" ref="F144:F179">D144-E144</f>
        <v>-0.0006944444444444445</v>
      </c>
      <c r="G144" s="27"/>
    </row>
    <row r="145" spans="1:7" ht="15.75">
      <c r="A145" s="27">
        <v>2</v>
      </c>
      <c r="B145" s="17" t="s">
        <v>130</v>
      </c>
      <c r="C145" s="84" t="s">
        <v>34</v>
      </c>
      <c r="D145" s="56"/>
      <c r="E145" s="57">
        <v>0.001388888888888889</v>
      </c>
      <c r="F145" s="82">
        <f t="shared" si="3"/>
        <v>-0.001388888888888889</v>
      </c>
      <c r="G145" s="27"/>
    </row>
    <row r="146" spans="1:7" ht="15.75">
      <c r="A146" s="27">
        <v>3</v>
      </c>
      <c r="B146" s="17" t="s">
        <v>194</v>
      </c>
      <c r="C146" s="84" t="s">
        <v>55</v>
      </c>
      <c r="D146" s="61"/>
      <c r="E146" s="57">
        <v>0.00208333333333333</v>
      </c>
      <c r="F146" s="82">
        <f t="shared" si="3"/>
        <v>-0.00208333333333333</v>
      </c>
      <c r="G146" s="27"/>
    </row>
    <row r="147" spans="1:7" ht="15.75">
      <c r="A147" s="27">
        <v>4</v>
      </c>
      <c r="B147" s="76" t="s">
        <v>106</v>
      </c>
      <c r="C147" s="84" t="s">
        <v>63</v>
      </c>
      <c r="D147" s="56"/>
      <c r="E147" s="57">
        <v>0.00277777777777777</v>
      </c>
      <c r="F147" s="82">
        <f t="shared" si="3"/>
        <v>-0.00277777777777777</v>
      </c>
      <c r="G147" s="27"/>
    </row>
    <row r="148" spans="1:7" ht="15.75">
      <c r="A148" s="27">
        <v>5</v>
      </c>
      <c r="B148" s="76" t="s">
        <v>190</v>
      </c>
      <c r="C148" s="84" t="s">
        <v>64</v>
      </c>
      <c r="D148" s="56"/>
      <c r="E148" s="57">
        <v>0.00347222222222222</v>
      </c>
      <c r="F148" s="82">
        <f t="shared" si="3"/>
        <v>-0.00347222222222222</v>
      </c>
      <c r="G148" s="27"/>
    </row>
    <row r="149" spans="1:7" ht="15.75">
      <c r="A149" s="27">
        <v>6</v>
      </c>
      <c r="B149" s="17" t="s">
        <v>146</v>
      </c>
      <c r="C149" s="84" t="s">
        <v>28</v>
      </c>
      <c r="D149" s="56"/>
      <c r="E149" s="57">
        <v>0.00416666666666666</v>
      </c>
      <c r="F149" s="82">
        <f t="shared" si="3"/>
        <v>-0.00416666666666666</v>
      </c>
      <c r="G149" s="27"/>
    </row>
    <row r="150" spans="1:7" ht="15.75">
      <c r="A150" s="27">
        <v>7</v>
      </c>
      <c r="B150" s="17" t="s">
        <v>139</v>
      </c>
      <c r="C150" s="84" t="s">
        <v>32</v>
      </c>
      <c r="D150" s="58"/>
      <c r="E150" s="57">
        <v>0.00486111111111111</v>
      </c>
      <c r="F150" s="82">
        <f t="shared" si="3"/>
        <v>-0.00486111111111111</v>
      </c>
      <c r="G150" s="27"/>
    </row>
    <row r="151" spans="1:7" ht="15.75">
      <c r="A151" s="27">
        <v>8</v>
      </c>
      <c r="B151" s="75"/>
      <c r="C151" s="88" t="s">
        <v>56</v>
      </c>
      <c r="D151" s="56"/>
      <c r="E151" s="57">
        <v>0.00555555555555555</v>
      </c>
      <c r="F151" s="82">
        <f t="shared" si="3"/>
        <v>-0.00555555555555555</v>
      </c>
      <c r="G151" s="27"/>
    </row>
    <row r="152" spans="1:7" ht="15.75">
      <c r="A152" s="27">
        <v>9</v>
      </c>
      <c r="B152" s="77" t="s">
        <v>132</v>
      </c>
      <c r="C152" s="84" t="s">
        <v>57</v>
      </c>
      <c r="D152" s="56"/>
      <c r="E152" s="57">
        <v>0.00625</v>
      </c>
      <c r="F152" s="82">
        <f t="shared" si="3"/>
        <v>-0.00625</v>
      </c>
      <c r="G152" s="27"/>
    </row>
    <row r="153" spans="1:7" ht="15.75">
      <c r="A153" s="27">
        <v>10</v>
      </c>
      <c r="B153" s="17" t="s">
        <v>154</v>
      </c>
      <c r="C153" s="84" t="s">
        <v>25</v>
      </c>
      <c r="D153" s="56"/>
      <c r="E153" s="57">
        <v>0.00694444444444444</v>
      </c>
      <c r="F153" s="82">
        <f t="shared" si="3"/>
        <v>-0.00694444444444444</v>
      </c>
      <c r="G153" s="27"/>
    </row>
    <row r="154" spans="1:7" ht="15.75">
      <c r="A154" s="27">
        <v>11</v>
      </c>
      <c r="B154" s="17"/>
      <c r="C154" s="84" t="s">
        <v>24</v>
      </c>
      <c r="D154" s="56"/>
      <c r="E154" s="57">
        <v>0.00763888888888888</v>
      </c>
      <c r="F154" s="82">
        <f t="shared" si="3"/>
        <v>-0.00763888888888888</v>
      </c>
      <c r="G154" s="27"/>
    </row>
    <row r="155" spans="1:7" ht="15.75">
      <c r="A155" s="27">
        <v>12</v>
      </c>
      <c r="B155" s="17"/>
      <c r="C155" s="84" t="s">
        <v>70</v>
      </c>
      <c r="D155" s="56"/>
      <c r="E155" s="57">
        <v>0.00833333333333333</v>
      </c>
      <c r="F155" s="82">
        <f t="shared" si="3"/>
        <v>-0.00833333333333333</v>
      </c>
      <c r="G155" s="27"/>
    </row>
    <row r="156" spans="1:7" ht="15.75">
      <c r="A156" s="27">
        <v>13</v>
      </c>
      <c r="B156" s="17" t="s">
        <v>98</v>
      </c>
      <c r="C156" s="84" t="s">
        <v>33</v>
      </c>
      <c r="D156" s="56"/>
      <c r="E156" s="57">
        <v>0.00902777777777777</v>
      </c>
      <c r="F156" s="82">
        <f t="shared" si="3"/>
        <v>-0.00902777777777777</v>
      </c>
      <c r="G156" s="27"/>
    </row>
    <row r="157" spans="1:7" ht="15.75">
      <c r="A157" s="27">
        <v>14</v>
      </c>
      <c r="B157" s="17"/>
      <c r="C157" s="84" t="s">
        <v>31</v>
      </c>
      <c r="D157" s="56"/>
      <c r="E157" s="57">
        <v>0.00972222222222222</v>
      </c>
      <c r="F157" s="82">
        <f t="shared" si="3"/>
        <v>-0.00972222222222222</v>
      </c>
      <c r="G157" s="27"/>
    </row>
    <row r="158" spans="1:7" ht="15.75">
      <c r="A158" s="27">
        <v>15</v>
      </c>
      <c r="B158" s="17" t="s">
        <v>118</v>
      </c>
      <c r="C158" s="84" t="s">
        <v>29</v>
      </c>
      <c r="D158" s="56"/>
      <c r="E158" s="57">
        <v>0.0104166666666667</v>
      </c>
      <c r="F158" s="82">
        <f t="shared" si="3"/>
        <v>-0.0104166666666667</v>
      </c>
      <c r="G158" s="27"/>
    </row>
    <row r="159" spans="1:7" ht="15.75">
      <c r="A159" s="27">
        <v>16</v>
      </c>
      <c r="B159" s="17" t="s">
        <v>169</v>
      </c>
      <c r="C159" s="16" t="s">
        <v>80</v>
      </c>
      <c r="D159" s="58"/>
      <c r="E159" s="57">
        <v>0.0111111111111111</v>
      </c>
      <c r="F159" s="82">
        <f t="shared" si="3"/>
        <v>-0.0111111111111111</v>
      </c>
      <c r="G159" s="27"/>
    </row>
    <row r="160" spans="1:7" ht="15.75">
      <c r="A160" s="27">
        <v>17</v>
      </c>
      <c r="B160" s="17" t="s">
        <v>183</v>
      </c>
      <c r="C160" s="84" t="s">
        <v>30</v>
      </c>
      <c r="D160" s="56"/>
      <c r="E160" s="57">
        <v>0.0118055555555555</v>
      </c>
      <c r="F160" s="82">
        <f t="shared" si="3"/>
        <v>-0.0118055555555555</v>
      </c>
      <c r="G160" s="27"/>
    </row>
    <row r="161" spans="1:7" ht="15.75">
      <c r="A161" s="27">
        <v>18</v>
      </c>
      <c r="B161" s="77" t="s">
        <v>165</v>
      </c>
      <c r="C161" s="84" t="s">
        <v>26</v>
      </c>
      <c r="D161" s="56"/>
      <c r="E161" s="57">
        <v>0.0125</v>
      </c>
      <c r="F161" s="82">
        <f t="shared" si="3"/>
        <v>-0.0125</v>
      </c>
      <c r="G161" s="27"/>
    </row>
    <row r="162" spans="1:7" ht="15.75">
      <c r="A162" s="27">
        <v>19</v>
      </c>
      <c r="B162" s="17" t="s">
        <v>123</v>
      </c>
      <c r="C162" s="84" t="s">
        <v>22</v>
      </c>
      <c r="D162" s="56"/>
      <c r="E162" s="57">
        <v>0.0131944444444444</v>
      </c>
      <c r="F162" s="82">
        <f t="shared" si="3"/>
        <v>-0.0131944444444444</v>
      </c>
      <c r="G162" s="27"/>
    </row>
    <row r="163" spans="1:7" ht="15.75">
      <c r="A163" s="27">
        <v>20</v>
      </c>
      <c r="B163" s="17" t="s">
        <v>180</v>
      </c>
      <c r="C163" s="84" t="s">
        <v>27</v>
      </c>
      <c r="D163" s="56"/>
      <c r="E163" s="57">
        <v>0.0138888888888888</v>
      </c>
      <c r="F163" s="82">
        <f t="shared" si="3"/>
        <v>-0.0138888888888888</v>
      </c>
      <c r="G163" s="27"/>
    </row>
    <row r="164" spans="1:7" ht="15.75">
      <c r="A164" s="27">
        <v>21</v>
      </c>
      <c r="B164" s="17" t="s">
        <v>131</v>
      </c>
      <c r="C164" s="84" t="s">
        <v>34</v>
      </c>
      <c r="D164" s="56"/>
      <c r="E164" s="57">
        <v>0.0145833333333333</v>
      </c>
      <c r="F164" s="82">
        <f t="shared" si="3"/>
        <v>-0.0145833333333333</v>
      </c>
      <c r="G164" s="27"/>
    </row>
    <row r="165" spans="1:7" ht="15.75">
      <c r="A165" s="27">
        <v>22</v>
      </c>
      <c r="B165" s="17" t="s">
        <v>195</v>
      </c>
      <c r="C165" s="84" t="s">
        <v>55</v>
      </c>
      <c r="D165" s="56"/>
      <c r="E165" s="57">
        <v>0.0152777777777777</v>
      </c>
      <c r="F165" s="82">
        <f t="shared" si="3"/>
        <v>-0.0152777777777777</v>
      </c>
      <c r="G165" s="27"/>
    </row>
    <row r="166" spans="1:7" ht="15.75">
      <c r="A166" s="27">
        <v>23</v>
      </c>
      <c r="B166" s="76" t="s">
        <v>107</v>
      </c>
      <c r="C166" s="84" t="s">
        <v>63</v>
      </c>
      <c r="D166" s="58"/>
      <c r="E166" s="57">
        <v>0.0159722222222222</v>
      </c>
      <c r="F166" s="82">
        <f t="shared" si="3"/>
        <v>-0.0159722222222222</v>
      </c>
      <c r="G166" s="27"/>
    </row>
    <row r="167" spans="1:7" ht="15.75">
      <c r="A167" s="27">
        <v>24</v>
      </c>
      <c r="B167" s="76" t="s">
        <v>191</v>
      </c>
      <c r="C167" s="84" t="s">
        <v>51</v>
      </c>
      <c r="D167" s="56"/>
      <c r="E167" s="57">
        <v>0.0166666666666666</v>
      </c>
      <c r="F167" s="82">
        <f t="shared" si="3"/>
        <v>-0.0166666666666666</v>
      </c>
      <c r="G167" s="27"/>
    </row>
    <row r="168" spans="1:7" ht="15.75">
      <c r="A168" s="27">
        <v>25</v>
      </c>
      <c r="B168" s="17" t="s">
        <v>147</v>
      </c>
      <c r="C168" s="84" t="s">
        <v>28</v>
      </c>
      <c r="D168" s="56"/>
      <c r="E168" s="57">
        <v>0.0173611111111111</v>
      </c>
      <c r="F168" s="82">
        <f t="shared" si="3"/>
        <v>-0.0173611111111111</v>
      </c>
      <c r="G168" s="27"/>
    </row>
    <row r="169" spans="1:7" ht="15.75">
      <c r="A169" s="27">
        <v>26</v>
      </c>
      <c r="B169" s="17" t="s">
        <v>140</v>
      </c>
      <c r="C169" s="84" t="s">
        <v>32</v>
      </c>
      <c r="D169" s="56"/>
      <c r="E169" s="57">
        <v>0.0180555555555555</v>
      </c>
      <c r="F169" s="82">
        <f t="shared" si="3"/>
        <v>-0.0180555555555555</v>
      </c>
      <c r="G169" s="27"/>
    </row>
    <row r="170" spans="1:7" ht="15.75">
      <c r="A170" s="27">
        <v>27</v>
      </c>
      <c r="B170" s="75"/>
      <c r="C170" s="88" t="s">
        <v>56</v>
      </c>
      <c r="D170" s="58"/>
      <c r="E170" s="57">
        <v>0.01875</v>
      </c>
      <c r="F170" s="82">
        <f t="shared" si="3"/>
        <v>-0.01875</v>
      </c>
      <c r="G170" s="27"/>
    </row>
    <row r="171" spans="1:7" ht="15.75">
      <c r="A171" s="27">
        <v>28</v>
      </c>
      <c r="B171" s="77" t="s">
        <v>133</v>
      </c>
      <c r="C171" s="84" t="s">
        <v>66</v>
      </c>
      <c r="D171" s="58"/>
      <c r="E171" s="57">
        <v>0.0194444444444444</v>
      </c>
      <c r="F171" s="82">
        <f t="shared" si="3"/>
        <v>-0.0194444444444444</v>
      </c>
      <c r="G171" s="27"/>
    </row>
    <row r="172" spans="1:7" ht="15.75">
      <c r="A172" s="27">
        <v>29</v>
      </c>
      <c r="B172" s="17" t="s">
        <v>155</v>
      </c>
      <c r="C172" s="84" t="s">
        <v>25</v>
      </c>
      <c r="D172" s="56"/>
      <c r="E172" s="57">
        <v>0.0201388888888888</v>
      </c>
      <c r="F172" s="82">
        <f t="shared" si="3"/>
        <v>-0.0201388888888888</v>
      </c>
      <c r="G172" s="27"/>
    </row>
    <row r="173" spans="1:7" ht="15.75">
      <c r="A173" s="27">
        <v>30</v>
      </c>
      <c r="B173" s="17"/>
      <c r="C173" s="84" t="s">
        <v>24</v>
      </c>
      <c r="D173" s="58"/>
      <c r="E173" s="57">
        <v>0.0208333333333333</v>
      </c>
      <c r="F173" s="89">
        <f t="shared" si="3"/>
        <v>-0.0208333333333333</v>
      </c>
      <c r="G173" s="72"/>
    </row>
    <row r="174" spans="1:7" ht="15.75">
      <c r="A174" s="27">
        <v>31</v>
      </c>
      <c r="B174" s="17"/>
      <c r="C174" s="84" t="s">
        <v>71</v>
      </c>
      <c r="D174" s="58"/>
      <c r="E174" s="57">
        <v>0.0215277777777777</v>
      </c>
      <c r="F174" s="89">
        <f t="shared" si="3"/>
        <v>-0.0215277777777777</v>
      </c>
      <c r="G174" s="72"/>
    </row>
    <row r="175" spans="1:7" ht="15.75">
      <c r="A175" s="27">
        <v>32</v>
      </c>
      <c r="B175" s="17" t="s">
        <v>99</v>
      </c>
      <c r="C175" s="84" t="s">
        <v>33</v>
      </c>
      <c r="D175" s="56"/>
      <c r="E175" s="57">
        <v>0.0222222222222222</v>
      </c>
      <c r="F175" s="89">
        <f t="shared" si="3"/>
        <v>-0.0222222222222222</v>
      </c>
      <c r="G175" s="73"/>
    </row>
    <row r="176" spans="1:7" ht="15.75">
      <c r="A176" s="27">
        <v>33</v>
      </c>
      <c r="B176" s="17"/>
      <c r="C176" s="84" t="s">
        <v>31</v>
      </c>
      <c r="D176" s="56"/>
      <c r="E176" s="57">
        <v>0.0229166666666666</v>
      </c>
      <c r="F176" s="89">
        <f t="shared" si="3"/>
        <v>-0.0229166666666666</v>
      </c>
      <c r="G176" s="72"/>
    </row>
    <row r="177" spans="1:7" ht="15.75">
      <c r="A177" s="27">
        <v>34</v>
      </c>
      <c r="B177" s="17" t="s">
        <v>119</v>
      </c>
      <c r="C177" s="84" t="s">
        <v>29</v>
      </c>
      <c r="D177" s="58"/>
      <c r="E177" s="57">
        <v>0.0236111111111111</v>
      </c>
      <c r="F177" s="82">
        <f t="shared" si="3"/>
        <v>-0.0236111111111111</v>
      </c>
      <c r="G177" s="27"/>
    </row>
    <row r="178" spans="1:7" ht="15.75">
      <c r="A178" s="27">
        <v>35</v>
      </c>
      <c r="B178" s="17" t="s">
        <v>170</v>
      </c>
      <c r="C178" s="16" t="s">
        <v>80</v>
      </c>
      <c r="D178" s="56"/>
      <c r="E178" s="57">
        <v>0.0243055555555555</v>
      </c>
      <c r="F178" s="82">
        <f t="shared" si="3"/>
        <v>-0.0243055555555555</v>
      </c>
      <c r="G178" s="27"/>
    </row>
    <row r="179" spans="1:7" ht="15.75">
      <c r="A179" s="27">
        <v>36</v>
      </c>
      <c r="B179" s="17" t="s">
        <v>184</v>
      </c>
      <c r="C179" s="84" t="s">
        <v>67</v>
      </c>
      <c r="D179" s="58"/>
      <c r="E179" s="57">
        <v>0.025</v>
      </c>
      <c r="F179" s="82">
        <f t="shared" si="3"/>
        <v>-0.025</v>
      </c>
      <c r="G179" s="27"/>
    </row>
    <row r="180" spans="1:7" ht="15.75">
      <c r="A180" s="27">
        <v>37</v>
      </c>
      <c r="B180" s="77" t="s">
        <v>166</v>
      </c>
      <c r="C180" s="84" t="s">
        <v>26</v>
      </c>
      <c r="D180" s="1"/>
      <c r="E180" s="57">
        <v>0.0256944444444444</v>
      </c>
      <c r="F180" s="1"/>
      <c r="G180" s="1"/>
    </row>
    <row r="181" spans="1:7" ht="15.75">
      <c r="A181" s="27">
        <v>38</v>
      </c>
      <c r="B181" s="17" t="s">
        <v>124</v>
      </c>
      <c r="C181" s="84" t="s">
        <v>22</v>
      </c>
      <c r="D181" s="1"/>
      <c r="E181" s="57">
        <v>0.0263888888888888</v>
      </c>
      <c r="F181" s="1"/>
      <c r="G181" s="1"/>
    </row>
  </sheetData>
  <sheetProtection/>
  <mergeCells count="4">
    <mergeCell ref="B1:F1"/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Император</cp:lastModifiedBy>
  <cp:lastPrinted>2017-04-12T17:24:36Z</cp:lastPrinted>
  <dcterms:created xsi:type="dcterms:W3CDTF">1996-10-08T23:32:33Z</dcterms:created>
  <dcterms:modified xsi:type="dcterms:W3CDTF">2017-04-12T18:32:55Z</dcterms:modified>
  <cp:category/>
  <cp:version/>
  <cp:contentType/>
  <cp:contentStatus/>
</cp:coreProperties>
</file>