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I18" i="1" l="1"/>
  <c r="F8" i="1"/>
  <c r="H8" i="1"/>
  <c r="I8" i="1" l="1"/>
  <c r="I22" i="1"/>
  <c r="I23" i="1"/>
  <c r="I24" i="1"/>
  <c r="I25" i="1"/>
  <c r="H23" i="1"/>
  <c r="H24" i="1"/>
  <c r="H25" i="1"/>
  <c r="H22" i="1"/>
  <c r="F23" i="1"/>
  <c r="F24" i="1"/>
  <c r="F25" i="1"/>
  <c r="F22" i="1"/>
  <c r="H3" i="1"/>
  <c r="I3" i="1" s="1"/>
  <c r="H11" i="1"/>
  <c r="H14" i="1"/>
  <c r="H6" i="1"/>
  <c r="H7" i="1"/>
  <c r="H15" i="1"/>
  <c r="H9" i="1"/>
  <c r="H19" i="1"/>
  <c r="H20" i="1"/>
  <c r="H12" i="1"/>
  <c r="H10" i="1"/>
  <c r="H17" i="1"/>
  <c r="H13" i="1"/>
  <c r="H16" i="1"/>
  <c r="H18" i="1"/>
  <c r="H5" i="1"/>
  <c r="H4" i="1"/>
  <c r="F16" i="1"/>
  <c r="F6" i="1"/>
  <c r="F18" i="1"/>
  <c r="F11" i="1"/>
  <c r="F19" i="1"/>
  <c r="F20" i="1"/>
  <c r="I20" i="1" s="1"/>
  <c r="F15" i="1"/>
  <c r="F7" i="1"/>
  <c r="F14" i="1"/>
  <c r="F13" i="1"/>
  <c r="F9" i="1"/>
  <c r="F17" i="1"/>
  <c r="F10" i="1"/>
  <c r="F12" i="1"/>
  <c r="F4" i="1"/>
  <c r="F5" i="1"/>
  <c r="I19" i="1" l="1"/>
  <c r="I5" i="1"/>
  <c r="I15" i="1"/>
  <c r="I13" i="1"/>
  <c r="I4" i="1"/>
  <c r="I16" i="1"/>
  <c r="I11" i="1"/>
  <c r="I9" i="1"/>
  <c r="I7" i="1"/>
  <c r="I12" i="1"/>
  <c r="I17" i="1"/>
  <c r="I10" i="1"/>
  <c r="I14" i="1"/>
  <c r="I6" i="1"/>
</calcChain>
</file>

<file path=xl/sharedStrings.xml><?xml version="1.0" encoding="utf-8"?>
<sst xmlns="http://schemas.openxmlformats.org/spreadsheetml/2006/main" count="39" uniqueCount="37">
  <si>
    <t>П.І. по Б</t>
  </si>
  <si>
    <t>Поцулко Єлизавета</t>
  </si>
  <si>
    <t>Час</t>
  </si>
  <si>
    <t>Слова</t>
  </si>
  <si>
    <t>№</t>
  </si>
  <si>
    <t>Місце</t>
  </si>
  <si>
    <t>І</t>
  </si>
  <si>
    <t>ІІ</t>
  </si>
  <si>
    <t>ІІІ</t>
  </si>
  <si>
    <t>Пономаренко Дмитро</t>
  </si>
  <si>
    <t>%</t>
  </si>
  <si>
    <t>Макаренко Ліза Мельничук Каріна</t>
  </si>
  <si>
    <t>Сушицький Юрій</t>
  </si>
  <si>
    <t>Букви</t>
  </si>
  <si>
    <t>Довгий Дмитро</t>
  </si>
  <si>
    <t>Литвинюк Вероніка Вишневська Софія</t>
  </si>
  <si>
    <t>Литвинюк Олександр Михайловський Ярослав</t>
  </si>
  <si>
    <t>Мотрій Влад    Пятковська Вероніка</t>
  </si>
  <si>
    <t>Бондар Аня        Мельник Настя</t>
  </si>
  <si>
    <t>Мотрій Едуарт    Піхурець Даніла</t>
  </si>
  <si>
    <t>Шиманська Наташа Русецька Каріна</t>
  </si>
  <si>
    <t>Полева Марія</t>
  </si>
  <si>
    <t>Пелярський Влад  Ларіонов Саша</t>
  </si>
  <si>
    <t>Пелярська                Янчик                              Садова</t>
  </si>
  <si>
    <t>Петрук Петро           Лярго Іван</t>
  </si>
  <si>
    <t>Вайдауз Аня            Грицал Віка</t>
  </si>
  <si>
    <t>Бойко Нікіта               Прус Валерія</t>
  </si>
  <si>
    <t>Семарня Олександр</t>
  </si>
  <si>
    <t>Cума %</t>
  </si>
  <si>
    <t>II</t>
  </si>
  <si>
    <t>ІІI</t>
  </si>
  <si>
    <t>Маліновський Олексій</t>
  </si>
  <si>
    <t>Вошумірський Іларіон</t>
  </si>
  <si>
    <t>Росквас Ангеліна</t>
  </si>
  <si>
    <t>Старші</t>
  </si>
  <si>
    <r>
      <rPr>
        <sz val="16"/>
        <color theme="1"/>
        <rFont val="Calibri"/>
        <family val="2"/>
        <charset val="204"/>
        <scheme val="minor"/>
      </rPr>
      <t>Протокол змагань зі спортивного орієнтування "Шифр"</t>
    </r>
    <r>
      <rPr>
        <sz val="11"/>
        <color theme="1"/>
        <rFont val="Calibri"/>
        <family val="2"/>
        <scheme val="minor"/>
      </rPr>
      <t xml:space="preserve">                        </t>
    </r>
    <r>
      <rPr>
        <sz val="14"/>
        <color theme="1"/>
        <rFont val="Calibri"/>
        <family val="2"/>
        <charset val="204"/>
        <scheme val="minor"/>
      </rPr>
      <t>9.11.19</t>
    </r>
  </si>
  <si>
    <t>Пятковський Вадим Папіровський Саша Неіла Ігор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</si>
</sst>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0" fontId="3" fillId="5" borderId="1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5" borderId="2" xfId="0" applyFont="1" applyFill="1" applyBorder="1" applyAlignment="1">
      <alignment horizontal="center" vertical="center"/>
    </xf>
    <xf numFmtId="164" fontId="3" fillId="5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21" fontId="3" fillId="4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21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2" fontId="3" fillId="6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1" fontId="3" fillId="4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wrapText="1"/>
    </xf>
    <xf numFmtId="0" fontId="3" fillId="8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CC00"/>
      <color rgb="FF33CCFF"/>
      <color rgb="FF66FFCC"/>
      <color rgb="FFFFCC66"/>
      <color rgb="FFFF9933"/>
      <color rgb="FF339966"/>
      <color rgb="FF99CCFF"/>
      <color rgb="FFFFCC99"/>
      <color rgb="FFFF66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tabSelected="1" zoomScale="98" zoomScaleNormal="98" workbookViewId="0">
      <selection activeCell="K2" sqref="K2"/>
    </sheetView>
  </sheetViews>
  <sheetFormatPr defaultRowHeight="15" x14ac:dyDescent="0.25"/>
  <cols>
    <col min="1" max="1" width="0.140625" customWidth="1"/>
    <col min="2" max="2" width="4.5703125" style="9" customWidth="1"/>
    <col min="3" max="3" width="25.5703125" customWidth="1"/>
    <col min="4" max="4" width="13" style="7" customWidth="1"/>
    <col min="5" max="5" width="8.5703125" style="7" customWidth="1"/>
    <col min="6" max="6" width="10.42578125" style="7" customWidth="1"/>
    <col min="7" max="7" width="6.7109375" style="7" customWidth="1"/>
    <col min="8" max="8" width="8.7109375" style="7" customWidth="1"/>
    <col min="9" max="9" width="12.140625" style="7" customWidth="1"/>
    <col min="10" max="10" width="9.140625" style="7"/>
  </cols>
  <sheetData>
    <row r="1" spans="2:10" ht="36.75" customHeight="1" x14ac:dyDescent="0.3">
      <c r="C1" s="45" t="s">
        <v>35</v>
      </c>
      <c r="D1" s="45"/>
      <c r="E1" s="45"/>
      <c r="F1" s="45"/>
      <c r="G1" s="45"/>
      <c r="H1" s="45"/>
      <c r="I1" s="45"/>
      <c r="J1" s="45"/>
    </row>
    <row r="2" spans="2:10" ht="15.75" x14ac:dyDescent="0.25">
      <c r="B2" s="10" t="s">
        <v>4</v>
      </c>
      <c r="C2" s="2" t="s">
        <v>0</v>
      </c>
      <c r="D2" s="8" t="s">
        <v>13</v>
      </c>
      <c r="E2" s="8" t="s">
        <v>2</v>
      </c>
      <c r="F2" s="26" t="s">
        <v>10</v>
      </c>
      <c r="G2" s="25" t="s">
        <v>3</v>
      </c>
      <c r="H2" s="8" t="s">
        <v>10</v>
      </c>
      <c r="I2" s="8" t="s">
        <v>28</v>
      </c>
      <c r="J2" s="8" t="s">
        <v>5</v>
      </c>
    </row>
    <row r="3" spans="2:10" ht="31.5" x14ac:dyDescent="0.25">
      <c r="B3" s="40">
        <v>1</v>
      </c>
      <c r="C3" s="37" t="s">
        <v>17</v>
      </c>
      <c r="D3" s="35">
        <v>11</v>
      </c>
      <c r="E3" s="33">
        <v>8.1597222222222227E-3</v>
      </c>
      <c r="F3" s="28">
        <v>100</v>
      </c>
      <c r="G3" s="31">
        <v>43</v>
      </c>
      <c r="H3" s="28">
        <f t="shared" ref="H3:H20" si="0">55/G3*100</f>
        <v>127.90697674418605</v>
      </c>
      <c r="I3" s="27">
        <f>F3+H3</f>
        <v>227.90697674418607</v>
      </c>
      <c r="J3" s="29" t="s">
        <v>6</v>
      </c>
    </row>
    <row r="4" spans="2:10" ht="31.5" x14ac:dyDescent="0.25">
      <c r="B4" s="40">
        <v>2</v>
      </c>
      <c r="C4" s="38" t="s">
        <v>11</v>
      </c>
      <c r="D4" s="35">
        <v>11</v>
      </c>
      <c r="E4" s="33">
        <v>1.064814814814815E-2</v>
      </c>
      <c r="F4" s="28">
        <f>E4/$E$3*100</f>
        <v>130.49645390070924</v>
      </c>
      <c r="G4" s="31">
        <v>55</v>
      </c>
      <c r="H4" s="28">
        <f>55/G4*100</f>
        <v>100</v>
      </c>
      <c r="I4" s="27">
        <f>F4+H4</f>
        <v>230.49645390070924</v>
      </c>
      <c r="J4" s="29" t="s">
        <v>29</v>
      </c>
    </row>
    <row r="5" spans="2:10" ht="46.5" customHeight="1" x14ac:dyDescent="0.25">
      <c r="B5" s="41">
        <v>3</v>
      </c>
      <c r="C5" s="39" t="s">
        <v>36</v>
      </c>
      <c r="D5" s="36">
        <v>11</v>
      </c>
      <c r="E5" s="22">
        <v>1.3368055555555557E-2</v>
      </c>
      <c r="F5" s="32">
        <f>E5/$E$3*100</f>
        <v>163.82978723404256</v>
      </c>
      <c r="G5" s="20">
        <v>31</v>
      </c>
      <c r="H5" s="28">
        <f>55/G5*100</f>
        <v>177.41935483870967</v>
      </c>
      <c r="I5" s="27">
        <f>F5+H5+L5</f>
        <v>341.24914207275219</v>
      </c>
      <c r="J5" s="30" t="s">
        <v>30</v>
      </c>
    </row>
    <row r="6" spans="2:10" ht="31.5" x14ac:dyDescent="0.25">
      <c r="B6" s="41">
        <v>4</v>
      </c>
      <c r="C6" s="39" t="s">
        <v>26</v>
      </c>
      <c r="D6" s="36">
        <v>11</v>
      </c>
      <c r="E6" s="22">
        <v>1.5162037037037036E-2</v>
      </c>
      <c r="F6" s="32">
        <f>E6/$E$3*100</f>
        <v>185.81560283687941</v>
      </c>
      <c r="G6" s="20">
        <v>34</v>
      </c>
      <c r="H6" s="28">
        <f>55/G6*100</f>
        <v>161.76470588235296</v>
      </c>
      <c r="I6" s="27">
        <f>F6+H6</f>
        <v>347.58030871923233</v>
      </c>
      <c r="J6" s="30">
        <v>4</v>
      </c>
    </row>
    <row r="7" spans="2:10" ht="31.5" x14ac:dyDescent="0.25">
      <c r="B7" s="41">
        <v>5</v>
      </c>
      <c r="C7" s="39" t="s">
        <v>20</v>
      </c>
      <c r="D7" s="36">
        <v>11</v>
      </c>
      <c r="E7" s="21">
        <v>1.7280092592592593E-2</v>
      </c>
      <c r="F7" s="32">
        <f>E7/$E$3*100</f>
        <v>211.77304964539005</v>
      </c>
      <c r="G7" s="20">
        <v>36</v>
      </c>
      <c r="H7" s="28">
        <f>55/G7*100</f>
        <v>152.77777777777777</v>
      </c>
      <c r="I7" s="27">
        <f>F7+H7</f>
        <v>364.55082742316779</v>
      </c>
      <c r="J7" s="30">
        <v>5</v>
      </c>
    </row>
    <row r="8" spans="2:10" ht="15.75" x14ac:dyDescent="0.25">
      <c r="B8" s="41">
        <v>6</v>
      </c>
      <c r="C8" s="39" t="s">
        <v>9</v>
      </c>
      <c r="D8" s="36">
        <v>11</v>
      </c>
      <c r="E8" s="22">
        <v>1.2847222222222223E-2</v>
      </c>
      <c r="F8" s="32">
        <f>E8/$E$22*100</f>
        <v>194.39579684763572</v>
      </c>
      <c r="G8" s="20">
        <v>26</v>
      </c>
      <c r="H8" s="28">
        <f>55/G8*100</f>
        <v>211.53846153846155</v>
      </c>
      <c r="I8" s="27">
        <f>F8+H8</f>
        <v>405.93425838609727</v>
      </c>
      <c r="J8" s="30">
        <v>6</v>
      </c>
    </row>
    <row r="9" spans="2:10" ht="31.5" customHeight="1" x14ac:dyDescent="0.25">
      <c r="B9" s="41">
        <v>7</v>
      </c>
      <c r="C9" s="39" t="s">
        <v>18</v>
      </c>
      <c r="D9" s="36">
        <v>11</v>
      </c>
      <c r="E9" s="21">
        <v>1.7997685185185186E-2</v>
      </c>
      <c r="F9" s="32">
        <f>E9/$E$3*100</f>
        <v>220.56737588652484</v>
      </c>
      <c r="G9" s="20">
        <v>28</v>
      </c>
      <c r="H9" s="28">
        <f>55/G9*100</f>
        <v>196.42857142857142</v>
      </c>
      <c r="I9" s="27">
        <f>F9+H9</f>
        <v>416.99594731509626</v>
      </c>
      <c r="J9" s="30">
        <v>7</v>
      </c>
    </row>
    <row r="10" spans="2:10" ht="15.75" x14ac:dyDescent="0.25">
      <c r="B10" s="41">
        <v>8</v>
      </c>
      <c r="C10" s="39" t="s">
        <v>14</v>
      </c>
      <c r="D10" s="36">
        <v>11</v>
      </c>
      <c r="E10" s="22">
        <v>1.982638888888889E-2</v>
      </c>
      <c r="F10" s="32">
        <f>E10/$E$3*100</f>
        <v>242.97872340425531</v>
      </c>
      <c r="G10" s="20">
        <v>28</v>
      </c>
      <c r="H10" s="28">
        <f>55/G10*100</f>
        <v>196.42857142857142</v>
      </c>
      <c r="I10" s="27">
        <f>F10+H10</f>
        <v>439.40729483282672</v>
      </c>
      <c r="J10" s="30">
        <v>8</v>
      </c>
    </row>
    <row r="11" spans="2:10" ht="29.25" customHeight="1" x14ac:dyDescent="0.25">
      <c r="B11" s="40">
        <v>9</v>
      </c>
      <c r="C11" s="37" t="s">
        <v>24</v>
      </c>
      <c r="D11" s="36">
        <v>11</v>
      </c>
      <c r="E11" s="21">
        <v>1.4467592592592593E-2</v>
      </c>
      <c r="F11" s="32">
        <f>E11/$E$3*100</f>
        <v>177.30496453900707</v>
      </c>
      <c r="G11" s="20">
        <v>20</v>
      </c>
      <c r="H11" s="28">
        <f>55/G11*100</f>
        <v>275</v>
      </c>
      <c r="I11" s="27">
        <f>F11+H11</f>
        <v>452.30496453900707</v>
      </c>
      <c r="J11" s="30">
        <v>9</v>
      </c>
    </row>
    <row r="12" spans="2:10" ht="15.75" x14ac:dyDescent="0.25">
      <c r="B12" s="40">
        <v>10</v>
      </c>
      <c r="C12" s="37" t="s">
        <v>12</v>
      </c>
      <c r="D12" s="36">
        <v>11</v>
      </c>
      <c r="E12" s="22">
        <v>1.9328703703703702E-2</v>
      </c>
      <c r="F12" s="32">
        <f>E12/$E$3*100</f>
        <v>236.87943262411343</v>
      </c>
      <c r="G12" s="20">
        <v>23</v>
      </c>
      <c r="H12" s="28">
        <f>55/G12*100</f>
        <v>239.13043478260869</v>
      </c>
      <c r="I12" s="27">
        <f>F12+H12</f>
        <v>476.00986740672215</v>
      </c>
      <c r="J12" s="30">
        <v>10</v>
      </c>
    </row>
    <row r="13" spans="2:10" ht="31.5" x14ac:dyDescent="0.25">
      <c r="B13" s="40">
        <v>11</v>
      </c>
      <c r="C13" s="38" t="s">
        <v>19</v>
      </c>
      <c r="D13" s="36">
        <v>11</v>
      </c>
      <c r="E13" s="22">
        <v>1.0902777777777777E-2</v>
      </c>
      <c r="F13" s="32">
        <f>E13/$E$3*100</f>
        <v>133.61702127659572</v>
      </c>
      <c r="G13" s="20">
        <v>16</v>
      </c>
      <c r="H13" s="28">
        <f>55/G13*100</f>
        <v>343.75</v>
      </c>
      <c r="I13" s="27">
        <f>F13+H13</f>
        <v>477.36702127659572</v>
      </c>
      <c r="J13" s="30">
        <v>11</v>
      </c>
    </row>
    <row r="14" spans="2:10" ht="39" customHeight="1" x14ac:dyDescent="0.25">
      <c r="B14" s="40">
        <v>12</v>
      </c>
      <c r="C14" s="37" t="s">
        <v>16</v>
      </c>
      <c r="D14" s="35">
        <v>11</v>
      </c>
      <c r="E14" s="33">
        <v>1.4930555555555556E-2</v>
      </c>
      <c r="F14" s="32">
        <f>E14/$E$3*100</f>
        <v>182.97872340425531</v>
      </c>
      <c r="G14" s="31">
        <v>16</v>
      </c>
      <c r="H14" s="28">
        <f>55/G14*100</f>
        <v>343.75</v>
      </c>
      <c r="I14" s="27">
        <f>F14+H14</f>
        <v>526.72872340425533</v>
      </c>
      <c r="J14" s="29">
        <v>12</v>
      </c>
    </row>
    <row r="15" spans="2:10" ht="15.75" x14ac:dyDescent="0.25">
      <c r="B15" s="40">
        <v>13</v>
      </c>
      <c r="C15" s="37" t="s">
        <v>21</v>
      </c>
      <c r="D15" s="36">
        <v>11</v>
      </c>
      <c r="E15" s="21">
        <v>1.7766203703703704E-2</v>
      </c>
      <c r="F15" s="32">
        <f>E15/$E$3*100</f>
        <v>217.73049645390071</v>
      </c>
      <c r="G15" s="20">
        <v>15</v>
      </c>
      <c r="H15" s="28">
        <f>55/G15*100</f>
        <v>366.66666666666663</v>
      </c>
      <c r="I15" s="27">
        <f>F15+H15</f>
        <v>584.39716312056737</v>
      </c>
      <c r="J15" s="30">
        <v>13</v>
      </c>
    </row>
    <row r="16" spans="2:10" ht="15.75" x14ac:dyDescent="0.25">
      <c r="B16" s="40">
        <v>14</v>
      </c>
      <c r="C16" s="37" t="s">
        <v>27</v>
      </c>
      <c r="D16" s="36">
        <v>11</v>
      </c>
      <c r="E16" s="22">
        <v>1.2175925925925929E-2</v>
      </c>
      <c r="F16" s="32">
        <f>E16/$E$3*100</f>
        <v>149.21985815602838</v>
      </c>
      <c r="G16" s="20">
        <v>12</v>
      </c>
      <c r="H16" s="28">
        <f>55/G16*100</f>
        <v>458.33333333333331</v>
      </c>
      <c r="I16" s="27">
        <f>F16+H16</f>
        <v>607.55319148936167</v>
      </c>
      <c r="J16" s="30">
        <v>14</v>
      </c>
    </row>
    <row r="17" spans="2:10" ht="31.5" x14ac:dyDescent="0.25">
      <c r="B17" s="40">
        <v>15</v>
      </c>
      <c r="C17" s="37" t="s">
        <v>15</v>
      </c>
      <c r="D17" s="35">
        <v>11</v>
      </c>
      <c r="E17" s="34">
        <v>1.9976851851851853E-2</v>
      </c>
      <c r="F17" s="32">
        <f>E17/$E$3*100</f>
        <v>244.82269503546101</v>
      </c>
      <c r="G17" s="31">
        <v>6</v>
      </c>
      <c r="H17" s="28">
        <f>55/G17*100</f>
        <v>916.66666666666663</v>
      </c>
      <c r="I17" s="27">
        <f>F17+H17</f>
        <v>1161.4893617021276</v>
      </c>
      <c r="J17" s="29">
        <v>15</v>
      </c>
    </row>
    <row r="18" spans="2:10" ht="31.5" x14ac:dyDescent="0.25">
      <c r="B18" s="40">
        <v>16</v>
      </c>
      <c r="C18" s="37" t="s">
        <v>25</v>
      </c>
      <c r="D18" s="36">
        <v>10</v>
      </c>
      <c r="E18" s="22">
        <v>1.2731481481481481E-2</v>
      </c>
      <c r="F18" s="32">
        <f>E18/$E$3*100</f>
        <v>156.02836879432621</v>
      </c>
      <c r="G18" s="20">
        <v>31</v>
      </c>
      <c r="H18" s="28">
        <f>55/G18*100</f>
        <v>177.41935483870967</v>
      </c>
      <c r="I18" s="27">
        <f>F18+H18+1000</f>
        <v>1333.4477236330358</v>
      </c>
      <c r="J18" s="30">
        <v>16</v>
      </c>
    </row>
    <row r="19" spans="2:10" ht="47.25" x14ac:dyDescent="0.25">
      <c r="B19" s="40">
        <v>17</v>
      </c>
      <c r="C19" s="37" t="s">
        <v>23</v>
      </c>
      <c r="D19" s="35">
        <v>10</v>
      </c>
      <c r="E19" s="33">
        <v>1.8055555555555557E-2</v>
      </c>
      <c r="F19" s="32">
        <f>E19/$E$3*100</f>
        <v>221.27659574468086</v>
      </c>
      <c r="G19" s="31">
        <v>24</v>
      </c>
      <c r="H19" s="28">
        <f>55/G19*100</f>
        <v>229.16666666666666</v>
      </c>
      <c r="I19" s="27">
        <f>F19+H19+1000</f>
        <v>1450.4432624113474</v>
      </c>
      <c r="J19" s="29">
        <v>17</v>
      </c>
    </row>
    <row r="20" spans="2:10" ht="31.5" x14ac:dyDescent="0.25">
      <c r="B20" s="40">
        <v>18</v>
      </c>
      <c r="C20" s="37" t="s">
        <v>22</v>
      </c>
      <c r="D20" s="36">
        <v>10</v>
      </c>
      <c r="E20" s="22">
        <v>1.9212962962962963E-2</v>
      </c>
      <c r="F20" s="32">
        <f>E20/$E$3*100</f>
        <v>235.4609929078014</v>
      </c>
      <c r="G20" s="20">
        <v>10</v>
      </c>
      <c r="H20" s="28">
        <f>55/G20*100</f>
        <v>550</v>
      </c>
      <c r="I20" s="27">
        <f>F20+H20+1000</f>
        <v>1785.4609929078015</v>
      </c>
      <c r="J20" s="30">
        <v>18</v>
      </c>
    </row>
    <row r="21" spans="2:10" ht="15.75" customHeight="1" x14ac:dyDescent="0.25">
      <c r="B21" s="42" t="s">
        <v>34</v>
      </c>
      <c r="C21" s="43"/>
      <c r="D21" s="43"/>
      <c r="E21" s="43"/>
      <c r="F21" s="43"/>
      <c r="G21" s="43"/>
      <c r="H21" s="43"/>
      <c r="I21" s="43"/>
      <c r="J21" s="44"/>
    </row>
    <row r="22" spans="2:10" ht="15.75" x14ac:dyDescent="0.25">
      <c r="B22" s="12">
        <v>1</v>
      </c>
      <c r="C22" s="4" t="s">
        <v>31</v>
      </c>
      <c r="D22" s="23">
        <v>11</v>
      </c>
      <c r="E22" s="24">
        <v>6.6087962962962966E-3</v>
      </c>
      <c r="F22" s="32">
        <f>E22/$E$22*100</f>
        <v>100</v>
      </c>
      <c r="G22" s="23">
        <v>31</v>
      </c>
      <c r="H22" s="23">
        <f>52/G22*100</f>
        <v>167.74193548387098</v>
      </c>
      <c r="I22" s="27">
        <f t="shared" ref="I22:I25" si="1">F22+H22</f>
        <v>267.74193548387098</v>
      </c>
      <c r="J22" s="23" t="s">
        <v>6</v>
      </c>
    </row>
    <row r="23" spans="2:10" ht="15.75" x14ac:dyDescent="0.25">
      <c r="B23" s="13">
        <v>2</v>
      </c>
      <c r="C23" s="5" t="s">
        <v>32</v>
      </c>
      <c r="D23" s="20">
        <v>11</v>
      </c>
      <c r="E23" s="21">
        <v>9.6064814814814815E-3</v>
      </c>
      <c r="F23" s="32">
        <f t="shared" ref="F23:F25" si="2">E23/$E$22*100</f>
        <v>145.35901926444831</v>
      </c>
      <c r="G23" s="20">
        <v>21</v>
      </c>
      <c r="H23" s="23">
        <f t="shared" ref="H23:H25" si="3">52/G23*100</f>
        <v>247.61904761904762</v>
      </c>
      <c r="I23" s="27">
        <f t="shared" si="1"/>
        <v>392.9780668834959</v>
      </c>
      <c r="J23" s="20" t="s">
        <v>8</v>
      </c>
    </row>
    <row r="24" spans="2:10" ht="15.75" x14ac:dyDescent="0.25">
      <c r="B24" s="14">
        <v>3</v>
      </c>
      <c r="C24" s="6" t="s">
        <v>1</v>
      </c>
      <c r="D24" s="16">
        <v>11</v>
      </c>
      <c r="E24" s="17">
        <v>1.2673611111111109E-2</v>
      </c>
      <c r="F24" s="32">
        <f t="shared" si="2"/>
        <v>191.76882661996495</v>
      </c>
      <c r="G24" s="16">
        <v>52</v>
      </c>
      <c r="H24" s="23">
        <f t="shared" si="3"/>
        <v>100</v>
      </c>
      <c r="I24" s="27">
        <f t="shared" si="1"/>
        <v>291.76882661996495</v>
      </c>
      <c r="J24" s="16" t="s">
        <v>7</v>
      </c>
    </row>
    <row r="25" spans="2:10" ht="15.75" x14ac:dyDescent="0.25">
      <c r="B25" s="11">
        <v>4</v>
      </c>
      <c r="C25" s="3" t="s">
        <v>33</v>
      </c>
      <c r="D25" s="18">
        <v>11</v>
      </c>
      <c r="E25" s="19">
        <v>1.5625E-2</v>
      </c>
      <c r="F25" s="32">
        <f t="shared" si="2"/>
        <v>236.42732049036775</v>
      </c>
      <c r="G25" s="18">
        <v>28</v>
      </c>
      <c r="H25" s="23">
        <f t="shared" si="3"/>
        <v>185.71428571428572</v>
      </c>
      <c r="I25" s="27">
        <f t="shared" si="1"/>
        <v>422.1416062046535</v>
      </c>
      <c r="J25" s="18">
        <v>4</v>
      </c>
    </row>
    <row r="26" spans="2:10" x14ac:dyDescent="0.25">
      <c r="B26" s="15"/>
      <c r="C26" s="1"/>
    </row>
    <row r="27" spans="2:10" x14ac:dyDescent="0.25">
      <c r="B27" s="15"/>
      <c r="C27" s="1"/>
    </row>
    <row r="28" spans="2:10" x14ac:dyDescent="0.25">
      <c r="B28" s="15"/>
      <c r="C28" s="1"/>
    </row>
    <row r="29" spans="2:10" x14ac:dyDescent="0.25">
      <c r="B29" s="15"/>
      <c r="C29" s="1"/>
    </row>
    <row r="30" spans="2:10" x14ac:dyDescent="0.25">
      <c r="B30" s="15"/>
      <c r="C30" s="1"/>
    </row>
  </sheetData>
  <sortState ref="C4:I20">
    <sortCondition ref="I4:I20"/>
  </sortState>
  <mergeCells count="2">
    <mergeCell ref="B21:J21"/>
    <mergeCell ref="C1:J1"/>
  </mergeCells>
  <pageMargins left="1.71" right="0.7" top="0.4" bottom="0.2800000000000000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2013-01-01T03:58:33Z</dcterms:modified>
</cp:coreProperties>
</file>